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K9" sheetId="1" r:id="rId1"/>
  </sheets>
  <calcPr calcId="144525" iterate="1"/>
</workbook>
</file>

<file path=xl/calcChain.xml><?xml version="1.0" encoding="utf-8"?>
<calcChain xmlns="http://schemas.openxmlformats.org/spreadsheetml/2006/main">
  <c r="E177" i="1" l="1"/>
  <c r="E176" i="1"/>
  <c r="E175" i="1"/>
  <c r="E174" i="1"/>
  <c r="E173" i="1"/>
  <c r="A24" i="1"/>
  <c r="K24" i="1"/>
  <c r="M24" i="1"/>
  <c r="L24" i="1" s="1"/>
  <c r="A25" i="1"/>
  <c r="K25" i="1"/>
  <c r="M25" i="1"/>
  <c r="L25" i="1" s="1"/>
  <c r="A26" i="1"/>
  <c r="K26" i="1"/>
  <c r="M26" i="1"/>
  <c r="L26" i="1" s="1"/>
  <c r="A27" i="1"/>
  <c r="K27" i="1"/>
  <c r="M27" i="1"/>
  <c r="L27" i="1" s="1"/>
  <c r="A28" i="1"/>
  <c r="K28" i="1"/>
  <c r="M28" i="1"/>
  <c r="L28" i="1" s="1"/>
  <c r="A29" i="1"/>
  <c r="K29" i="1"/>
  <c r="M29" i="1"/>
  <c r="L29" i="1" s="1"/>
  <c r="A30" i="1"/>
  <c r="K30" i="1"/>
  <c r="M30" i="1"/>
  <c r="L30" i="1" s="1"/>
  <c r="A112" i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174" i="1"/>
  <c r="C173" i="1"/>
  <c r="A172" i="1"/>
  <c r="M171" i="1"/>
  <c r="L171" i="1" s="1"/>
  <c r="K171" i="1"/>
  <c r="A171" i="1"/>
  <c r="M170" i="1"/>
  <c r="L170" i="1" s="1"/>
  <c r="K170" i="1"/>
  <c r="A170" i="1"/>
  <c r="M169" i="1"/>
  <c r="L169" i="1" s="1"/>
  <c r="K169" i="1"/>
  <c r="A169" i="1"/>
  <c r="M168" i="1"/>
  <c r="L168" i="1" s="1"/>
  <c r="K168" i="1"/>
  <c r="A168" i="1"/>
  <c r="M167" i="1"/>
  <c r="L167" i="1" s="1"/>
  <c r="K167" i="1"/>
  <c r="A167" i="1"/>
  <c r="M166" i="1"/>
  <c r="L166" i="1" s="1"/>
  <c r="K166" i="1"/>
  <c r="A166" i="1"/>
  <c r="M165" i="1"/>
  <c r="L165" i="1" s="1"/>
  <c r="K165" i="1"/>
  <c r="A165" i="1"/>
  <c r="M164" i="1"/>
  <c r="L164" i="1" s="1"/>
  <c r="K164" i="1"/>
  <c r="M163" i="1"/>
  <c r="L163" i="1" s="1"/>
  <c r="K163" i="1"/>
  <c r="M162" i="1"/>
  <c r="L162" i="1" s="1"/>
  <c r="K162" i="1"/>
  <c r="M161" i="1"/>
  <c r="L161" i="1" s="1"/>
  <c r="K161" i="1"/>
  <c r="M160" i="1"/>
  <c r="L160" i="1" s="1"/>
  <c r="K160" i="1"/>
  <c r="M159" i="1"/>
  <c r="L159" i="1" s="1"/>
  <c r="K159" i="1"/>
  <c r="M158" i="1"/>
  <c r="L158" i="1" s="1"/>
  <c r="K158" i="1"/>
  <c r="M157" i="1"/>
  <c r="L157" i="1" s="1"/>
  <c r="K157" i="1"/>
  <c r="M156" i="1"/>
  <c r="L156" i="1" s="1"/>
  <c r="K156" i="1"/>
  <c r="M155" i="1"/>
  <c r="L155" i="1" s="1"/>
  <c r="K155" i="1"/>
  <c r="M154" i="1"/>
  <c r="L154" i="1" s="1"/>
  <c r="K154" i="1"/>
  <c r="M153" i="1"/>
  <c r="L153" i="1" s="1"/>
  <c r="K153" i="1"/>
  <c r="M152" i="1"/>
  <c r="L152" i="1" s="1"/>
  <c r="K152" i="1"/>
  <c r="M151" i="1"/>
  <c r="L151" i="1" s="1"/>
  <c r="K151" i="1"/>
  <c r="M150" i="1"/>
  <c r="L150" i="1" s="1"/>
  <c r="K150" i="1"/>
  <c r="M149" i="1"/>
  <c r="L149" i="1" s="1"/>
  <c r="K149" i="1"/>
  <c r="M148" i="1"/>
  <c r="L148" i="1" s="1"/>
  <c r="K148" i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C140" i="1"/>
  <c r="C139" i="1"/>
  <c r="A138" i="1"/>
  <c r="M137" i="1"/>
  <c r="L137" i="1" s="1"/>
  <c r="K137" i="1"/>
  <c r="A137" i="1"/>
  <c r="M136" i="1"/>
  <c r="L136" i="1" s="1"/>
  <c r="K136" i="1"/>
  <c r="A136" i="1"/>
  <c r="M135" i="1"/>
  <c r="L135" i="1" s="1"/>
  <c r="K135" i="1"/>
  <c r="A135" i="1"/>
  <c r="M134" i="1"/>
  <c r="L134" i="1" s="1"/>
  <c r="K134" i="1"/>
  <c r="A134" i="1"/>
  <c r="M133" i="1"/>
  <c r="L133" i="1" s="1"/>
  <c r="K133" i="1"/>
  <c r="A133" i="1"/>
  <c r="M132" i="1"/>
  <c r="L132" i="1" s="1"/>
  <c r="K132" i="1"/>
  <c r="A132" i="1"/>
  <c r="M131" i="1"/>
  <c r="L131" i="1" s="1"/>
  <c r="K131" i="1"/>
  <c r="E142" i="1" s="1"/>
  <c r="A131" i="1"/>
  <c r="M130" i="1"/>
  <c r="L130" i="1" s="1"/>
  <c r="K130" i="1"/>
  <c r="M129" i="1"/>
  <c r="L129" i="1" s="1"/>
  <c r="K129" i="1"/>
  <c r="M128" i="1"/>
  <c r="L128" i="1" s="1"/>
  <c r="K128" i="1"/>
  <c r="M127" i="1"/>
  <c r="L127" i="1" s="1"/>
  <c r="K127" i="1"/>
  <c r="M126" i="1"/>
  <c r="L126" i="1" s="1"/>
  <c r="K126" i="1"/>
  <c r="M125" i="1"/>
  <c r="L125" i="1" s="1"/>
  <c r="K125" i="1"/>
  <c r="M124" i="1"/>
  <c r="L124" i="1" s="1"/>
  <c r="K124" i="1"/>
  <c r="M123" i="1"/>
  <c r="L123" i="1" s="1"/>
  <c r="K123" i="1"/>
  <c r="M122" i="1"/>
  <c r="L122" i="1" s="1"/>
  <c r="K122" i="1"/>
  <c r="M121" i="1"/>
  <c r="L121" i="1" s="1"/>
  <c r="K121" i="1"/>
  <c r="M120" i="1"/>
  <c r="L120" i="1" s="1"/>
  <c r="K120" i="1"/>
  <c r="M119" i="1"/>
  <c r="L119" i="1" s="1"/>
  <c r="K119" i="1"/>
  <c r="M118" i="1"/>
  <c r="L118" i="1" s="1"/>
  <c r="K118" i="1"/>
  <c r="M117" i="1"/>
  <c r="L117" i="1" s="1"/>
  <c r="K117" i="1"/>
  <c r="M116" i="1"/>
  <c r="L116" i="1" s="1"/>
  <c r="K116" i="1"/>
  <c r="M115" i="1"/>
  <c r="L115" i="1" s="1"/>
  <c r="K115" i="1"/>
  <c r="M114" i="1"/>
  <c r="L114" i="1" s="1"/>
  <c r="K114" i="1"/>
  <c r="M112" i="1"/>
  <c r="L112" i="1" s="1"/>
  <c r="K112" i="1"/>
  <c r="E143" i="1" s="1"/>
  <c r="C104" i="1"/>
  <c r="C103" i="1"/>
  <c r="A102" i="1"/>
  <c r="M101" i="1"/>
  <c r="L101" i="1" s="1"/>
  <c r="K101" i="1"/>
  <c r="A101" i="1"/>
  <c r="M100" i="1"/>
  <c r="L100" i="1" s="1"/>
  <c r="K100" i="1"/>
  <c r="A100" i="1"/>
  <c r="M99" i="1"/>
  <c r="L99" i="1" s="1"/>
  <c r="K99" i="1"/>
  <c r="A99" i="1"/>
  <c r="M98" i="1"/>
  <c r="L98" i="1" s="1"/>
  <c r="K98" i="1"/>
  <c r="A98" i="1"/>
  <c r="M97" i="1"/>
  <c r="L97" i="1" s="1"/>
  <c r="K97" i="1"/>
  <c r="A97" i="1"/>
  <c r="M96" i="1"/>
  <c r="L96" i="1" s="1"/>
  <c r="K96" i="1"/>
  <c r="A96" i="1"/>
  <c r="M95" i="1"/>
  <c r="L95" i="1" s="1"/>
  <c r="K95" i="1"/>
  <c r="M94" i="1"/>
  <c r="L94" i="1" s="1"/>
  <c r="K94" i="1"/>
  <c r="M93" i="1"/>
  <c r="L93" i="1" s="1"/>
  <c r="K93" i="1"/>
  <c r="M92" i="1"/>
  <c r="L92" i="1" s="1"/>
  <c r="K92" i="1"/>
  <c r="M91" i="1"/>
  <c r="L91" i="1" s="1"/>
  <c r="K91" i="1"/>
  <c r="M90" i="1"/>
  <c r="L90" i="1" s="1"/>
  <c r="K90" i="1"/>
  <c r="M89" i="1"/>
  <c r="L89" i="1" s="1"/>
  <c r="K89" i="1"/>
  <c r="M88" i="1"/>
  <c r="L88" i="1" s="1"/>
  <c r="K88" i="1"/>
  <c r="M87" i="1"/>
  <c r="L87" i="1" s="1"/>
  <c r="K87" i="1"/>
  <c r="M86" i="1"/>
  <c r="L86" i="1" s="1"/>
  <c r="K86" i="1"/>
  <c r="M85" i="1"/>
  <c r="L85" i="1" s="1"/>
  <c r="K85" i="1"/>
  <c r="M84" i="1"/>
  <c r="L84" i="1" s="1"/>
  <c r="K84" i="1"/>
  <c r="M83" i="1"/>
  <c r="L83" i="1" s="1"/>
  <c r="K83" i="1"/>
  <c r="M82" i="1"/>
  <c r="L82" i="1" s="1"/>
  <c r="K82" i="1"/>
  <c r="M81" i="1"/>
  <c r="L81" i="1" s="1"/>
  <c r="K81" i="1"/>
  <c r="M80" i="1"/>
  <c r="L80" i="1" s="1"/>
  <c r="K80" i="1"/>
  <c r="M79" i="1"/>
  <c r="L79" i="1" s="1"/>
  <c r="K79" i="1"/>
  <c r="M78" i="1"/>
  <c r="L78" i="1" s="1"/>
  <c r="K78" i="1"/>
  <c r="M77" i="1"/>
  <c r="L77" i="1" s="1"/>
  <c r="K77" i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C69" i="1"/>
  <c r="C68" i="1"/>
  <c r="A67" i="1"/>
  <c r="M66" i="1"/>
  <c r="L66" i="1" s="1"/>
  <c r="K66" i="1"/>
  <c r="A66" i="1"/>
  <c r="M65" i="1"/>
  <c r="L65" i="1" s="1"/>
  <c r="K65" i="1"/>
  <c r="A65" i="1"/>
  <c r="M64" i="1"/>
  <c r="L64" i="1" s="1"/>
  <c r="K64" i="1"/>
  <c r="A64" i="1"/>
  <c r="M63" i="1"/>
  <c r="L63" i="1" s="1"/>
  <c r="K63" i="1"/>
  <c r="A63" i="1"/>
  <c r="M62" i="1"/>
  <c r="L62" i="1" s="1"/>
  <c r="K62" i="1"/>
  <c r="A62" i="1"/>
  <c r="M61" i="1"/>
  <c r="L61" i="1" s="1"/>
  <c r="K61" i="1"/>
  <c r="A61" i="1"/>
  <c r="M60" i="1"/>
  <c r="L60" i="1" s="1"/>
  <c r="K60" i="1"/>
  <c r="A60" i="1"/>
  <c r="M59" i="1"/>
  <c r="L59" i="1" s="1"/>
  <c r="K59" i="1"/>
  <c r="M58" i="1"/>
  <c r="L58" i="1" s="1"/>
  <c r="K58" i="1"/>
  <c r="M57" i="1"/>
  <c r="L57" i="1" s="1"/>
  <c r="K57" i="1"/>
  <c r="M56" i="1"/>
  <c r="L56" i="1" s="1"/>
  <c r="K56" i="1"/>
  <c r="M55" i="1"/>
  <c r="L55" i="1" s="1"/>
  <c r="K55" i="1"/>
  <c r="M54" i="1"/>
  <c r="L54" i="1" s="1"/>
  <c r="K54" i="1"/>
  <c r="M53" i="1"/>
  <c r="L53" i="1" s="1"/>
  <c r="K53" i="1"/>
  <c r="M52" i="1"/>
  <c r="L52" i="1" s="1"/>
  <c r="K52" i="1"/>
  <c r="M51" i="1"/>
  <c r="L51" i="1" s="1"/>
  <c r="K51" i="1"/>
  <c r="M50" i="1"/>
  <c r="L50" i="1" s="1"/>
  <c r="K50" i="1"/>
  <c r="M49" i="1"/>
  <c r="L49" i="1" s="1"/>
  <c r="K49" i="1"/>
  <c r="M48" i="1"/>
  <c r="L48" i="1" s="1"/>
  <c r="K48" i="1"/>
  <c r="M47" i="1"/>
  <c r="L47" i="1" s="1"/>
  <c r="K47" i="1"/>
  <c r="M46" i="1"/>
  <c r="L46" i="1" s="1"/>
  <c r="K46" i="1"/>
  <c r="M45" i="1"/>
  <c r="L45" i="1" s="1"/>
  <c r="K45" i="1"/>
  <c r="M44" i="1"/>
  <c r="L44" i="1" s="1"/>
  <c r="K44" i="1"/>
  <c r="M43" i="1"/>
  <c r="L43" i="1" s="1"/>
  <c r="K43" i="1"/>
  <c r="M42" i="1"/>
  <c r="L42" i="1" s="1"/>
  <c r="K42" i="1"/>
  <c r="M41" i="1"/>
  <c r="L41" i="1" s="1"/>
  <c r="K41" i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C33" i="1"/>
  <c r="C32" i="1"/>
  <c r="A31" i="1"/>
  <c r="M23" i="1"/>
  <c r="L23" i="1" s="1"/>
  <c r="K23" i="1"/>
  <c r="M22" i="1"/>
  <c r="L22" i="1" s="1"/>
  <c r="K22" i="1"/>
  <c r="M21" i="1"/>
  <c r="L21" i="1" s="1"/>
  <c r="K21" i="1"/>
  <c r="M20" i="1"/>
  <c r="L20" i="1" s="1"/>
  <c r="K20" i="1"/>
  <c r="M19" i="1"/>
  <c r="L19" i="1" s="1"/>
  <c r="K19" i="1"/>
  <c r="M18" i="1"/>
  <c r="L18" i="1" s="1"/>
  <c r="K18" i="1"/>
  <c r="M17" i="1"/>
  <c r="L17" i="1" s="1"/>
  <c r="K17" i="1"/>
  <c r="M16" i="1"/>
  <c r="L16" i="1" s="1"/>
  <c r="K16" i="1"/>
  <c r="M15" i="1"/>
  <c r="L15" i="1" s="1"/>
  <c r="K15" i="1"/>
  <c r="M14" i="1"/>
  <c r="L14" i="1" s="1"/>
  <c r="K14" i="1"/>
  <c r="M13" i="1"/>
  <c r="L13" i="1" s="1"/>
  <c r="K13" i="1"/>
  <c r="M12" i="1"/>
  <c r="L12" i="1" s="1"/>
  <c r="K12" i="1"/>
  <c r="M11" i="1"/>
  <c r="L11" i="1" s="1"/>
  <c r="K11" i="1"/>
  <c r="M10" i="1"/>
  <c r="L10" i="1" s="1"/>
  <c r="K10" i="1"/>
  <c r="M9" i="1"/>
  <c r="L9" i="1" s="1"/>
  <c r="K9" i="1"/>
  <c r="M8" i="1"/>
  <c r="L8" i="1" s="1"/>
  <c r="K8" i="1"/>
  <c r="M7" i="1"/>
  <c r="L7" i="1" s="1"/>
  <c r="K7" i="1"/>
  <c r="M6" i="1"/>
  <c r="L6" i="1" s="1"/>
  <c r="K6" i="1"/>
  <c r="M5" i="1"/>
  <c r="L5" i="1" s="1"/>
  <c r="K5" i="1"/>
  <c r="E140" i="1" l="1"/>
  <c r="E141" i="1"/>
  <c r="E139" i="1"/>
  <c r="E104" i="1"/>
  <c r="E35" i="1"/>
  <c r="E70" i="1"/>
  <c r="E106" i="1"/>
  <c r="E103" i="1"/>
  <c r="E34" i="1"/>
  <c r="E107" i="1"/>
  <c r="E36" i="1"/>
  <c r="E71" i="1"/>
  <c r="E33" i="1"/>
  <c r="E68" i="1"/>
  <c r="E72" i="1"/>
  <c r="E32" i="1"/>
  <c r="E69" i="1"/>
  <c r="E105" i="1"/>
</calcChain>
</file>

<file path=xl/comments1.xml><?xml version="1.0" encoding="utf-8"?>
<comments xmlns="http://schemas.openxmlformats.org/spreadsheetml/2006/main">
  <authors>
    <author>ThienIT</author>
  </authors>
  <commentList>
    <comment ref="J112" authorId="0">
      <text>
        <r>
          <rPr>
            <b/>
            <sz val="9"/>
            <color indexed="81"/>
            <rFont val="Tahoma"/>
            <family val="2"/>
          </rPr>
          <t>duy trì trong danh sách</t>
        </r>
      </text>
    </comment>
    <comment ref="J113" authorId="0">
      <text>
        <r>
          <rPr>
            <b/>
            <sz val="9"/>
            <color indexed="81"/>
            <rFont val="Tahoma"/>
            <family val="2"/>
          </rPr>
          <t>xử lý chuyển đi THCS Thanh Mỹ, Tháp Mười</t>
        </r>
      </text>
    </comment>
  </commentList>
</comments>
</file>

<file path=xl/sharedStrings.xml><?xml version="1.0" encoding="utf-8"?>
<sst xmlns="http://schemas.openxmlformats.org/spreadsheetml/2006/main" count="894" uniqueCount="407">
  <si>
    <t>Nam</t>
  </si>
  <si>
    <t>Nữ</t>
  </si>
  <si>
    <t>Ghi tháng BH, 
nơi C.đi, 
nơi C.đến</t>
  </si>
  <si>
    <t>Thống kê 
năm sinh</t>
  </si>
  <si>
    <t>Nơi sinh</t>
  </si>
  <si>
    <t>TT</t>
  </si>
  <si>
    <t>Họ và tên</t>
  </si>
  <si>
    <t>GT</t>
  </si>
  <si>
    <t>Ngày sinh</t>
  </si>
  <si>
    <t xml:space="preserve">Chổ ở </t>
  </si>
  <si>
    <t>Cha</t>
  </si>
  <si>
    <t>Mẹ</t>
  </si>
  <si>
    <t>Ghi chú</t>
  </si>
  <si>
    <t>Nơi đây để sort theo mẫu tự ABC</t>
  </si>
  <si>
    <t>Lê Thanh Bảo</t>
  </si>
  <si>
    <t>02/10/2005</t>
  </si>
  <si>
    <t>Đồng Tháp</t>
  </si>
  <si>
    <t>Công Tạo</t>
  </si>
  <si>
    <t>Lê Thanh Bàng</t>
  </si>
  <si>
    <t>Nguyễn Thị Duyên Em</t>
  </si>
  <si>
    <t>9a1.</t>
  </si>
  <si>
    <t>Huỳnh Văn Chương</t>
  </si>
  <si>
    <t>22/04/2005</t>
  </si>
  <si>
    <t>Huỳnh Văn Huy</t>
  </si>
  <si>
    <t>Nguyễn Thị Ngọc Lan</t>
  </si>
  <si>
    <t>Trần Ngọc Diệp</t>
  </si>
  <si>
    <t>07/07/2005</t>
  </si>
  <si>
    <t>Gò Da</t>
  </si>
  <si>
    <t>Trần Ngọc Minh</t>
  </si>
  <si>
    <t>Hồ Ngọc Diễm Hương</t>
  </si>
  <si>
    <t>Lê Hồng Duyên</t>
  </si>
  <si>
    <t>26/08/2005</t>
  </si>
  <si>
    <t>Lê Hồng Phong</t>
  </si>
  <si>
    <t xml:space="preserve">	Lê Thị Kim Ngân</t>
  </si>
  <si>
    <t>Lê Mỹ Duyên</t>
  </si>
  <si>
    <t>16/06/2005</t>
  </si>
  <si>
    <t>Lê Văn Đúng</t>
  </si>
  <si>
    <t xml:space="preserve">	Phan Mỹ Hiệp</t>
  </si>
  <si>
    <t>9a3.</t>
  </si>
  <si>
    <t>Phan Trọng Đạo</t>
  </si>
  <si>
    <t>07/05/2005</t>
  </si>
  <si>
    <t>Phan Văn Đời</t>
  </si>
  <si>
    <t>Bùi Thị Hằng</t>
  </si>
  <si>
    <t>Lê Hải Đăng</t>
  </si>
  <si>
    <t>11/11/2005</t>
  </si>
  <si>
    <t>Lê Văn Cọp</t>
  </si>
  <si>
    <t>Phạm Thị Hoa</t>
  </si>
  <si>
    <t>Nguyễn Thị Huỳnh Giao</t>
  </si>
  <si>
    <t>04/11/2005</t>
  </si>
  <si>
    <t>Nguyễn Hoàng Giang</t>
  </si>
  <si>
    <t>Nguyễn Thị Cương</t>
  </si>
  <si>
    <t>Trần Phước Giàu</t>
  </si>
  <si>
    <t>03/07/2005</t>
  </si>
  <si>
    <t>Trần Văn Bình</t>
  </si>
  <si>
    <t>Trần Thị Phi</t>
  </si>
  <si>
    <t>Lê Võ Ngọc Hà</t>
  </si>
  <si>
    <t>30/10/2005</t>
  </si>
  <si>
    <t>Lê Văn Dũng</t>
  </si>
  <si>
    <t>Võ Thị Diễm Thúy</t>
  </si>
  <si>
    <t>9a2.</t>
  </si>
  <si>
    <t>Phạm Thị Diệu Hiền</t>
  </si>
  <si>
    <t>17/09/2005</t>
  </si>
  <si>
    <t>Phạm Hoài Thanh</t>
  </si>
  <si>
    <t>Lâm Thị Lệ</t>
  </si>
  <si>
    <t>Huỳnh Nguyễn Nhật Huy</t>
  </si>
  <si>
    <t>16/01/2005</t>
  </si>
  <si>
    <t>Huỳnh Hoàng Minh</t>
  </si>
  <si>
    <t>Nguyễn Thị Tuyết</t>
  </si>
  <si>
    <t>Lê Nguyễn Như Huỳnh</t>
  </si>
  <si>
    <t>15/12/2005</t>
  </si>
  <si>
    <t>Lê Thanh Hồng</t>
  </si>
  <si>
    <t>Lê Thị Ngọc Bích</t>
  </si>
  <si>
    <t>Trịnh Tứ Kiên</t>
  </si>
  <si>
    <t>30/06/2005</t>
  </si>
  <si>
    <t>Thanh Hoá</t>
  </si>
  <si>
    <t>Trịnh Tứ Quân</t>
  </si>
  <si>
    <t>Nguyễn Thị Hiền</t>
  </si>
  <si>
    <t>Võ Anh Kiệt</t>
  </si>
  <si>
    <t>03/03/2005</t>
  </si>
  <si>
    <t>Võ Sỹ Hiền</t>
  </si>
  <si>
    <t>Nguyễn Thị Bé Tư</t>
  </si>
  <si>
    <t>Nguyễn Thùy Huyền Linh</t>
  </si>
  <si>
    <t>17/04/2005</t>
  </si>
  <si>
    <t>Nguyễn Hữu Tấn</t>
  </si>
  <si>
    <t>Nguyễn Thị Phê</t>
  </si>
  <si>
    <t>Lê Thị Bé Loan</t>
  </si>
  <si>
    <t>23/04/2005</t>
  </si>
  <si>
    <t>Lê Siêng</t>
  </si>
  <si>
    <t>Nguyễn Thị Thủy</t>
  </si>
  <si>
    <t>Trần Hoài Nam</t>
  </si>
  <si>
    <t>20/01/2005</t>
  </si>
  <si>
    <t>Trần Văn Ẩn</t>
  </si>
  <si>
    <t>Nguyễn Thị Huê</t>
  </si>
  <si>
    <t>Đỗ Văn Năng</t>
  </si>
  <si>
    <t>30/09/2005</t>
  </si>
  <si>
    <t>Đỗ Văn Tiềm</t>
  </si>
  <si>
    <t>Nguyễn Thị Phượng</t>
  </si>
  <si>
    <t>Dương Thị Thúy Nga</t>
  </si>
  <si>
    <t>28/03/2005</t>
  </si>
  <si>
    <t>Dương Hoài Tần</t>
  </si>
  <si>
    <t>Lâm Thị Nở</t>
  </si>
  <si>
    <t>Trần Thị Ngân</t>
  </si>
  <si>
    <t>17/10/2005</t>
  </si>
  <si>
    <t>Trần Văn Tâm</t>
  </si>
  <si>
    <t>Phạm Thị Bích</t>
  </si>
  <si>
    <t>Bùi Trung Nhân</t>
  </si>
  <si>
    <t>18/02/2005</t>
  </si>
  <si>
    <t>Bùi Trung Hậu</t>
  </si>
  <si>
    <t>Nguyễn Thị Thúy Liễu</t>
  </si>
  <si>
    <t>Ngô Hoàng Phương</t>
  </si>
  <si>
    <t>25/09/2005</t>
  </si>
  <si>
    <t>Ngô Chính Tỷ</t>
  </si>
  <si>
    <t>Nguyễn Thị Thu Hà</t>
  </si>
  <si>
    <t>Phạm Thị Thanh Phương</t>
  </si>
  <si>
    <t>01/08/2005</t>
  </si>
  <si>
    <t>Phạm Văn Nguyên</t>
  </si>
  <si>
    <t>Lê Thị Phỉ</t>
  </si>
  <si>
    <t>Đào Ngọc Phương Thảo</t>
  </si>
  <si>
    <t>05/03/2005</t>
  </si>
  <si>
    <t>Đào Quốc Tuấn</t>
  </si>
  <si>
    <t>Đinh Thị Thuỳ Trang</t>
  </si>
  <si>
    <t>Phan Thị Anh Thi</t>
  </si>
  <si>
    <t>18/12/2005</t>
  </si>
  <si>
    <t xml:space="preserve">Phan Đức Bình	</t>
  </si>
  <si>
    <t xml:space="preserve">Lê Thị Phương	</t>
  </si>
  <si>
    <t>Võ Bảo Thuận</t>
  </si>
  <si>
    <t>28/07/2005</t>
  </si>
  <si>
    <t>Võ Văn Đào</t>
  </si>
  <si>
    <t>Nguyễn Tấn Tiền Tiến</t>
  </si>
  <si>
    <t>18/05/2005</t>
  </si>
  <si>
    <t>Nguyễn Tấn Tiền</t>
  </si>
  <si>
    <t>Võ Thị Nhung</t>
  </si>
  <si>
    <t>Võ Thị Thùy Trang</t>
  </si>
  <si>
    <t>11/07/2005</t>
  </si>
  <si>
    <t>Võ Văn Tân</t>
  </si>
  <si>
    <t xml:space="preserve">Đặng Thị Lệ	</t>
  </si>
  <si>
    <t>Nguyễn Thị Ngân Tuyền</t>
  </si>
  <si>
    <t>02/01/2005</t>
  </si>
  <si>
    <t>Nguyễn Phước Linh</t>
  </si>
  <si>
    <t>Nguyễn Thị Ảnh</t>
  </si>
  <si>
    <t>Võ Thị Thảo Vân</t>
  </si>
  <si>
    <t>24/08/2005</t>
  </si>
  <si>
    <t>Võ Văn Lèo</t>
  </si>
  <si>
    <t>Trương Kim Liên</t>
  </si>
  <si>
    <t>Năm sinh</t>
  </si>
  <si>
    <t>Địa bàn</t>
  </si>
  <si>
    <t>Xã khác</t>
  </si>
  <si>
    <t>Số học sinh nam:</t>
  </si>
  <si>
    <t>2005</t>
  </si>
  <si>
    <t>HIỆU TRƯỞNG</t>
  </si>
  <si>
    <t>Số học sinh nữ:</t>
  </si>
  <si>
    <t>2004</t>
  </si>
  <si>
    <t>2003</t>
  </si>
  <si>
    <t>2002</t>
  </si>
  <si>
    <t>2001</t>
  </si>
  <si>
    <t>Lê Văn Bé Tư</t>
  </si>
  <si>
    <t>Lê Nguyễn Dân An</t>
  </si>
  <si>
    <t>28/04/2005</t>
  </si>
  <si>
    <t xml:space="preserve">Lê Văn Tình	</t>
  </si>
  <si>
    <t>Nguyễn Thị Lèo Em</t>
  </si>
  <si>
    <t>Huỳnh Thị Ngọc Anh</t>
  </si>
  <si>
    <t>20/06/2005</t>
  </si>
  <si>
    <t>Huỳnh Tấn Sự</t>
  </si>
  <si>
    <t xml:space="preserve">	Nguyễn Thị Thu Hai	</t>
  </si>
  <si>
    <t>Phan Văn Bình</t>
  </si>
  <si>
    <t>01/10/2005</t>
  </si>
  <si>
    <t>Phan Văn Quốc</t>
  </si>
  <si>
    <t>Nguyễn Thị Thắm</t>
  </si>
  <si>
    <t>Lê Việt Cường</t>
  </si>
  <si>
    <t>12/09/2005</t>
  </si>
  <si>
    <t xml:space="preserve">Lê Thanh Sơn	</t>
  </si>
  <si>
    <t xml:space="preserve">	Lê Thị Hiền	</t>
  </si>
  <si>
    <t>Trần Nguyễn Chí Cường</t>
  </si>
  <si>
    <t>29/09/2005</t>
  </si>
  <si>
    <t>Trần Huyền Vũ</t>
  </si>
  <si>
    <t>Nguyễn Thị Thạch</t>
  </si>
  <si>
    <t>Trần Hữu Đang</t>
  </si>
  <si>
    <t>11/10/2005</t>
  </si>
  <si>
    <t>Trần Văn Đáo</t>
  </si>
  <si>
    <t>Văng Thị Thậm</t>
  </si>
  <si>
    <t>Đỗ Thị Ngọc Hạnh</t>
  </si>
  <si>
    <t>19/06/2005</t>
  </si>
  <si>
    <t>Đỗ Văn Na</t>
  </si>
  <si>
    <t>Nguyễn Nhật Hào</t>
  </si>
  <si>
    <t>09/10/2005</t>
  </si>
  <si>
    <t xml:space="preserve">Nguyễn Văn Đến	</t>
  </si>
  <si>
    <t>Nguyễn Thị Kiều</t>
  </si>
  <si>
    <t>Nguyễn Văn Hoá</t>
  </si>
  <si>
    <t>10/03/2005</t>
  </si>
  <si>
    <t>Nguyễn Văn Sang</t>
  </si>
  <si>
    <t>Đỗ Thị Cương</t>
  </si>
  <si>
    <t>Lê Hà Huy</t>
  </si>
  <si>
    <t>11/05/2005</t>
  </si>
  <si>
    <t>Lê Tấn Lực</t>
  </si>
  <si>
    <t>Hà Thị Mỹ Kim</t>
  </si>
  <si>
    <t>Ngô Quốc Khang</t>
  </si>
  <si>
    <t>27/01/2005</t>
  </si>
  <si>
    <t>Ngô Văn Phi</t>
  </si>
  <si>
    <t>Trần Thị Thu Em</t>
  </si>
  <si>
    <t>Trần Thị Thùy Linh</t>
  </si>
  <si>
    <t>29/07/2005</t>
  </si>
  <si>
    <t>Trần Văn Hùng Em</t>
  </si>
  <si>
    <t>Lê Thị Trinh</t>
  </si>
  <si>
    <t>Lê Thị Phương Linh</t>
  </si>
  <si>
    <t>Lê Văn Là</t>
  </si>
  <si>
    <t>Nguyễn Thị Phương</t>
  </si>
  <si>
    <t>Phạm Văn Nghĩa</t>
  </si>
  <si>
    <t>Phạm Văn Kết</t>
  </si>
  <si>
    <t>Võ Thị Liên</t>
  </si>
  <si>
    <t>Nguyễn Thị Bảo Ngọc</t>
  </si>
  <si>
    <t>17/11/2004</t>
  </si>
  <si>
    <t>Nguyễn Văn Sỹ</t>
  </si>
  <si>
    <t>Đoàn Thị Ngọc Thúy</t>
  </si>
  <si>
    <t>Đặng Đỗ Khánh Nguyên</t>
  </si>
  <si>
    <t>Đặng Văn Nghe</t>
  </si>
  <si>
    <t>Đỗ Thị Như Minh</t>
  </si>
  <si>
    <t>Nguyễn Ngọc Huỳnh Như</t>
  </si>
  <si>
    <t>03/09/2005</t>
  </si>
  <si>
    <t>Nguyễn Tiến Mạnh</t>
  </si>
  <si>
    <t>Nguyễn Thị Tường Duy</t>
  </si>
  <si>
    <t>Phạm Thị Ánh Như</t>
  </si>
  <si>
    <t>20/08/2005</t>
  </si>
  <si>
    <t>Phạm Văn Việt</t>
  </si>
  <si>
    <t>Ngô Thị Tuyết Loan</t>
  </si>
  <si>
    <t>Huỳnh Hồng Nhựt</t>
  </si>
  <si>
    <t>18/10/2005</t>
  </si>
  <si>
    <t>Huỳnh Hồng Phong</t>
  </si>
  <si>
    <t>Nguyễn Thúy Em</t>
  </si>
  <si>
    <t>Võ Thanh Phát</t>
  </si>
  <si>
    <t>27/05/2005</t>
  </si>
  <si>
    <t>Võ Thanh Tâm</t>
  </si>
  <si>
    <t>Đặng Thị Thanh Dư</t>
  </si>
  <si>
    <t>Nguyễn Diễm Quỳnh</t>
  </si>
  <si>
    <t>02/11/2005</t>
  </si>
  <si>
    <t>Nguyễn Văn Luận</t>
  </si>
  <si>
    <t>Huỳnh Thị Gai</t>
  </si>
  <si>
    <t>Nguyễn Hữu Tài</t>
  </si>
  <si>
    <t>25/07/2005</t>
  </si>
  <si>
    <t>Nguyễn Văn Mững</t>
  </si>
  <si>
    <t>Nguyễn Thị Tay</t>
  </si>
  <si>
    <t>Đặng Thanh Tâm</t>
  </si>
  <si>
    <t>29/11/2005</t>
  </si>
  <si>
    <t>Đặng Văn Cảnh</t>
  </si>
  <si>
    <t>Trần Thị Diễm My</t>
  </si>
  <si>
    <t>Phan Thị Kim Thảo</t>
  </si>
  <si>
    <t>27/02/2005</t>
  </si>
  <si>
    <t xml:space="preserve">Phan Đức Sơn	</t>
  </si>
  <si>
    <t xml:space="preserve">Nguyễn Thị kim Yến	</t>
  </si>
  <si>
    <t>Nguyễn Thị Bích Trâm</t>
  </si>
  <si>
    <t>10/11/2005</t>
  </si>
  <si>
    <t>Nguyễn Văn Ngân</t>
  </si>
  <si>
    <t>Trần Thị Oanh</t>
  </si>
  <si>
    <t>Trần Minh Trí</t>
  </si>
  <si>
    <t>19/04/2005</t>
  </si>
  <si>
    <t xml:space="preserve">Trần Minh Mừng	</t>
  </si>
  <si>
    <t>Nguyễn Thị Diễm Thúy</t>
  </si>
  <si>
    <t>Nguyễn Nhật Quốc Triệu</t>
  </si>
  <si>
    <t>12/11/2004</t>
  </si>
  <si>
    <t>Nguyễn Văn Vũ</t>
  </si>
  <si>
    <t>Nguyễn Thị Thùy</t>
  </si>
  <si>
    <t>Đặng Trần Phi Trúc</t>
  </si>
  <si>
    <t>21/04/2005</t>
  </si>
  <si>
    <t xml:space="preserve">Đặng Phước Tài </t>
  </si>
  <si>
    <t>Trần Thị Thanh Nhung</t>
  </si>
  <si>
    <t>Phan Tuấn Vũ</t>
  </si>
  <si>
    <t>26/08/2003</t>
  </si>
  <si>
    <t xml:space="preserve">Phan Ngọc Trí </t>
  </si>
  <si>
    <t>Nguyễn Thị Hồng Hạnh</t>
  </si>
  <si>
    <t>Đặng Thị Yến Vy</t>
  </si>
  <si>
    <t>15/08/2005</t>
  </si>
  <si>
    <t>An Giang</t>
  </si>
  <si>
    <t>Hồ Thiện Tín</t>
  </si>
  <si>
    <t>Đặng Thị Bích</t>
  </si>
  <si>
    <t>Trần Thị Ngọc Yến</t>
  </si>
  <si>
    <t>12/01/2005</t>
  </si>
  <si>
    <t>Trần Đình Diện</t>
  </si>
  <si>
    <t>Phạm Thị Út Nhỏ</t>
  </si>
  <si>
    <t>Hồ Thị Mỹ An</t>
  </si>
  <si>
    <t>Hồ Tấn Đạt</t>
  </si>
  <si>
    <t>Dương Thị Hòa</t>
  </si>
  <si>
    <t>Nguyễn Thế Anh</t>
  </si>
  <si>
    <t>29/04/2005</t>
  </si>
  <si>
    <t>Nguyễn Văn Hùng</t>
  </si>
  <si>
    <t>Nguyễn Thị Nga</t>
  </si>
  <si>
    <t>Võ Huyền Anh</t>
  </si>
  <si>
    <t>14/11/2004</t>
  </si>
  <si>
    <t>Võ Sự</t>
  </si>
  <si>
    <t xml:space="preserve">	Võ Thị Thúy Hằng</t>
  </si>
  <si>
    <t>Võ Văn BelCo</t>
  </si>
  <si>
    <t>24/01/2005</t>
  </si>
  <si>
    <t>Võ Văn Đạo</t>
  </si>
  <si>
    <t>Trần Thị Mỹ Lan</t>
  </si>
  <si>
    <t>Dương Hữu Hiếu</t>
  </si>
  <si>
    <t xml:space="preserve">Dương Hữu Trung </t>
  </si>
  <si>
    <t>Nguyễn Thị Út Mười</t>
  </si>
  <si>
    <t>Nguyễn Quốc Huy</t>
  </si>
  <si>
    <t>19/07/2005</t>
  </si>
  <si>
    <t>Nguyễn Văn Lời</t>
  </si>
  <si>
    <t>Nguyễn Thị Kiều Oanh</t>
  </si>
  <si>
    <t>Nguyễn Duy Khang</t>
  </si>
  <si>
    <t>24/10/2004</t>
  </si>
  <si>
    <t>Nguyễn Văn Đua</t>
  </si>
  <si>
    <t>Phạm Thị Trang</t>
  </si>
  <si>
    <t>Nguyễn Thanh Khoa</t>
  </si>
  <si>
    <t>05/09/2005</t>
  </si>
  <si>
    <t>Nguyễn Tấn Thanh</t>
  </si>
  <si>
    <t>Nguyễn Thị Dung</t>
  </si>
  <si>
    <t>Hồ Tuấn Kiệt</t>
  </si>
  <si>
    <t>08/08/2005</t>
  </si>
  <si>
    <t>Hồ Văn Day</t>
  </si>
  <si>
    <t>Trương Thị Sang</t>
  </si>
  <si>
    <t>Lê Trần Kỳ</t>
  </si>
  <si>
    <t>04/05/2005</t>
  </si>
  <si>
    <t>Lê Văn Khoe</t>
  </si>
  <si>
    <t xml:space="preserve">	Trần Thị Mót</t>
  </si>
  <si>
    <t>Trần Dương Linh</t>
  </si>
  <si>
    <t>12/12/2004</t>
  </si>
  <si>
    <t>Trần Văn Tèo</t>
  </si>
  <si>
    <t>Nguyễn Thị Thúy Em</t>
  </si>
  <si>
    <t>Trần Nguyễn Ngọc Linh</t>
  </si>
  <si>
    <t>22/02/2005</t>
  </si>
  <si>
    <t>Trần Văn Tỏi</t>
  </si>
  <si>
    <t xml:space="preserve">	Nguyễn Thị Bích</t>
  </si>
  <si>
    <t>Nguyễn Thị Yến Linh</t>
  </si>
  <si>
    <t>16/10/2005</t>
  </si>
  <si>
    <t>Nguyễn Văn Dền</t>
  </si>
  <si>
    <t>Đinh Thị Thành</t>
  </si>
  <si>
    <t>Lê Minh Lợi</t>
  </si>
  <si>
    <t>03/11/2005</t>
  </si>
  <si>
    <t>Lê Minh Đức</t>
  </si>
  <si>
    <t>Lâm Thị Phượng</t>
  </si>
  <si>
    <t>Trương Thị Kiều Mi</t>
  </si>
  <si>
    <t>25/04/2005</t>
  </si>
  <si>
    <t>Trương Văn Hậu Em</t>
  </si>
  <si>
    <t xml:space="preserve">	Nguyễn Thị Thi Đa</t>
  </si>
  <si>
    <t>Lê Thị Tuyết Nguyên</t>
  </si>
  <si>
    <t>30/11/2005</t>
  </si>
  <si>
    <t>Lê Thanh Hùng</t>
  </si>
  <si>
    <t>Trần Thị Thúy</t>
  </si>
  <si>
    <t>Nguyễn Phan Thiên Nhi</t>
  </si>
  <si>
    <t>23/08/2005</t>
  </si>
  <si>
    <t>Nguyễn Văn Giúp</t>
  </si>
  <si>
    <t xml:space="preserve">	Phan Thị Hiền</t>
  </si>
  <si>
    <t>Nguyễn Tấn Phát</t>
  </si>
  <si>
    <t>Nguyễn văn An</t>
  </si>
  <si>
    <t>Bùi Thị Thùy Trang</t>
  </si>
  <si>
    <t>Nguyễn Lê Thiên Phúc</t>
  </si>
  <si>
    <t>Nguyễn Văn Giàu</t>
  </si>
  <si>
    <t>Lê Kim Ngân</t>
  </si>
  <si>
    <t>Nguyễn Lê Phụng</t>
  </si>
  <si>
    <t>03/08/2005</t>
  </si>
  <si>
    <t xml:space="preserve">Nguyễn Tấn Diệp	</t>
  </si>
  <si>
    <t xml:space="preserve">	Lê Thị Trang	</t>
  </si>
  <si>
    <t>Huỳnh Kim Phượng</t>
  </si>
  <si>
    <t>26/07/2005</t>
  </si>
  <si>
    <t>Huỳnh Văn Minh Thắng</t>
  </si>
  <si>
    <t>Phan Thị Ngọc Bích</t>
  </si>
  <si>
    <t>Nguyễn Văn Quy</t>
  </si>
  <si>
    <t>01/10/2004</t>
  </si>
  <si>
    <t>Nguyễn Văn Tuấn</t>
  </si>
  <si>
    <t>Đào Thị Loan</t>
  </si>
  <si>
    <t>Nguyễn Văn Quyến</t>
  </si>
  <si>
    <t>23/05/2005</t>
  </si>
  <si>
    <t>Nguyễn Thị Bích Hạnh</t>
  </si>
  <si>
    <t>Lê Hồng Thái</t>
  </si>
  <si>
    <t>29/01/2004</t>
  </si>
  <si>
    <t>Kiên Giang</t>
  </si>
  <si>
    <t>Lê Thanh Tân</t>
  </si>
  <si>
    <t>Dương Thị Mỹ Kiều</t>
  </si>
  <si>
    <t>Lê Nguyễn Chí Thanh</t>
  </si>
  <si>
    <t>Lê Văn Việt</t>
  </si>
  <si>
    <t>Nguyễn Thị Hồng Dung</t>
  </si>
  <si>
    <t>Lâm Văn Thành</t>
  </si>
  <si>
    <t>26/04/2005</t>
  </si>
  <si>
    <t>Lâm Xuân Trường</t>
  </si>
  <si>
    <t>Nguyễn Võ Minh Thư</t>
  </si>
  <si>
    <t>13/08/2005</t>
  </si>
  <si>
    <t>Nguyễn Văn Dững</t>
  </si>
  <si>
    <t>Võ Thị Ngọt</t>
  </si>
  <si>
    <t>Nguyễn Thị Cẩm Tiên</t>
  </si>
  <si>
    <t>19/11/2005</t>
  </si>
  <si>
    <t>Nguyễn Văn Mộng</t>
  </si>
  <si>
    <t>Nguyễn Thanh Tú</t>
  </si>
  <si>
    <t>11/01/2005</t>
  </si>
  <si>
    <t>Nguyễn Văn Khai</t>
  </si>
  <si>
    <t>Lê Thị Dung</t>
  </si>
  <si>
    <t>Phan Thị Thùy Vi</t>
  </si>
  <si>
    <t>13/11/2005</t>
  </si>
  <si>
    <t>Phan Văn Loan</t>
  </si>
  <si>
    <t>Nguyễn Thị Bình</t>
  </si>
  <si>
    <t>Nguyễn Thị Như Ý</t>
  </si>
  <si>
    <t>Đoàn Thị Phiên</t>
  </si>
  <si>
    <t xml:space="preserve">Nguyễn Thị </t>
  </si>
  <si>
    <t>Mỹ</t>
  </si>
  <si>
    <t xml:space="preserve"> GVCN: </t>
  </si>
  <si>
    <t xml:space="preserve">Số điệnthoại: </t>
  </si>
  <si>
    <t>Áp dụng ngày  24   tháng 4 năm 2020</t>
  </si>
  <si>
    <t>Bình Phú, ngày  24 tháng 4 năm 2020</t>
  </si>
  <si>
    <t>Bình Phú, ngày  24  tháng 4 năm 2020</t>
  </si>
  <si>
    <t>Bình Phú, ngày  24 tháng 4  năm 2020</t>
  </si>
  <si>
    <t>Bình Phú, ngày 24 tháng 4 năm 2020</t>
  </si>
  <si>
    <t>NĂM HỌC 2019-2020 (Từ ngày 27-04 --&gt;29/04/2020)</t>
  </si>
  <si>
    <t>DANH SÁCH HỌC SINH:  NHÓM LỚP 9 / 1</t>
  </si>
  <si>
    <t>DANH SÁCH HỌC SINH:  NHÓM LỚP 9 / 2</t>
  </si>
  <si>
    <t>DANH SÁCH HỌC SINH:  NHÓM LỚP 9 / 3</t>
  </si>
  <si>
    <t>DANH SÁCH HỌC SINH:  NHÓM LỚP 9 / 4</t>
  </si>
  <si>
    <t>DANH SÁCH HỌC SINH:  NHÓM LỚP 9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</si>
</sst>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26" x14ac:knownFonts="1">
    <font>
      <sz val="10"/>
      <name val="Arial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VNI-Times"/>
    </font>
    <font>
      <b/>
      <sz val="10"/>
      <color indexed="10"/>
      <name val="Arial"/>
      <family val="2"/>
    </font>
    <font>
      <i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4" fillId="0" borderId="0" applyFill="0" applyProtection="0"/>
    <xf numFmtId="0" fontId="16" fillId="0" borderId="0"/>
    <xf numFmtId="41" fontId="11" fillId="0" borderId="0" applyFont="0" applyFill="0" applyBorder="0" applyAlignment="0" applyProtection="0"/>
    <xf numFmtId="0" fontId="11" fillId="0" borderId="0"/>
    <xf numFmtId="0" fontId="12" fillId="0" borderId="0" applyFill="0" applyProtection="0">
      <alignment vertical="center"/>
    </xf>
    <xf numFmtId="0" fontId="4" fillId="0" borderId="0" applyFill="0" applyProtection="0"/>
    <xf numFmtId="0" fontId="12" fillId="0" borderId="0" applyFill="0" applyProtection="0">
      <alignment vertical="center"/>
    </xf>
    <xf numFmtId="0" fontId="4" fillId="0" borderId="0" applyFill="0" applyProtection="0"/>
    <xf numFmtId="0" fontId="11" fillId="0" borderId="0"/>
    <xf numFmtId="0" fontId="12" fillId="0" borderId="0" applyFill="0" applyProtection="0">
      <alignment vertical="center"/>
    </xf>
    <xf numFmtId="0" fontId="12" fillId="0" borderId="0" applyFill="0" applyProtection="0">
      <alignment vertical="center"/>
    </xf>
    <xf numFmtId="0" fontId="12" fillId="0" borderId="0" applyFill="0" applyProtection="0">
      <alignment vertical="center"/>
    </xf>
    <xf numFmtId="0" fontId="11" fillId="0" borderId="0"/>
    <xf numFmtId="0" fontId="25" fillId="0" borderId="0"/>
    <xf numFmtId="0" fontId="10" fillId="7" borderId="2">
      <alignment horizontal="left" vertical="center"/>
      <protection locked="0"/>
    </xf>
    <xf numFmtId="0" fontId="10" fillId="7" borderId="2">
      <alignment horizontal="left" vertical="center"/>
      <protection locked="0"/>
    </xf>
    <xf numFmtId="0" fontId="10" fillId="7" borderId="2">
      <alignment horizontal="left" vertical="center"/>
      <protection locked="0"/>
    </xf>
    <xf numFmtId="0" fontId="10" fillId="7" borderId="2">
      <alignment horizontal="left" vertical="center"/>
      <protection locked="0"/>
    </xf>
  </cellStyleXfs>
  <cellXfs count="89">
    <xf numFmtId="0" fontId="0" fillId="0" borderId="0" xfId="0"/>
    <xf numFmtId="0" fontId="1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protection hidden="1"/>
    </xf>
    <xf numFmtId="0" fontId="6" fillId="0" borderId="1" xfId="0" applyFont="1" applyFill="1" applyBorder="1" applyAlignment="1" applyProtection="1">
      <protection hidden="1"/>
    </xf>
    <xf numFmtId="0" fontId="5" fillId="0" borderId="0" xfId="0" applyFont="1" applyFill="1" applyProtection="1"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49" fontId="6" fillId="0" borderId="2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0" fillId="5" borderId="2" xfId="0" applyFill="1" applyBorder="1"/>
    <xf numFmtId="0" fontId="11" fillId="0" borderId="2" xfId="0" applyNumberFormat="1" applyFont="1" applyFill="1" applyBorder="1" applyProtection="1">
      <protection hidden="1"/>
    </xf>
    <xf numFmtId="0" fontId="11" fillId="0" borderId="2" xfId="0" applyNumberFormat="1" applyFont="1" applyFill="1" applyBorder="1" applyAlignment="1" applyProtection="1">
      <alignment horizontal="center"/>
      <protection hidden="1"/>
    </xf>
    <xf numFmtId="0" fontId="10" fillId="0" borderId="2" xfId="1" applyFont="1" applyFill="1" applyBorder="1" applyProtection="1"/>
    <xf numFmtId="0" fontId="10" fillId="0" borderId="2" xfId="1" applyFont="1" applyFill="1" applyBorder="1" applyAlignment="1" applyProtection="1">
      <alignment wrapText="1"/>
    </xf>
    <xf numFmtId="0" fontId="4" fillId="0" borderId="2" xfId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left"/>
      <protection hidden="1"/>
    </xf>
    <xf numFmtId="0" fontId="12" fillId="0" borderId="0" xfId="0" applyNumberFormat="1" applyFont="1" applyFill="1" applyProtection="1">
      <protection hidden="1"/>
    </xf>
    <xf numFmtId="0" fontId="0" fillId="0" borderId="2" xfId="0" applyBorder="1"/>
    <xf numFmtId="49" fontId="12" fillId="0" borderId="0" xfId="0" applyNumberFormat="1" applyFont="1" applyFill="1" applyProtection="1">
      <protection hidden="1"/>
    </xf>
    <xf numFmtId="0" fontId="11" fillId="0" borderId="2" xfId="0" applyNumberFormat="1" applyFont="1" applyFill="1" applyBorder="1" applyAlignment="1" applyProtection="1">
      <alignment horizontal="left"/>
      <protection hidden="1"/>
    </xf>
    <xf numFmtId="0" fontId="11" fillId="0" borderId="2" xfId="0" applyNumberFormat="1" applyFont="1" applyFill="1" applyBorder="1" applyAlignment="1" applyProtection="1">
      <alignment wrapText="1"/>
      <protection hidden="1"/>
    </xf>
    <xf numFmtId="0" fontId="12" fillId="0" borderId="2" xfId="0" applyNumberFormat="1" applyFont="1" applyFill="1" applyBorder="1" applyAlignment="1" applyProtection="1">
      <alignment horizontal="left"/>
      <protection hidden="1"/>
    </xf>
    <xf numFmtId="0" fontId="12" fillId="0" borderId="2" xfId="0" applyNumberFormat="1" applyFont="1" applyFill="1" applyBorder="1" applyAlignment="1" applyProtection="1">
      <alignment horizontal="center"/>
      <protection hidden="1"/>
    </xf>
    <xf numFmtId="0" fontId="8" fillId="0" borderId="2" xfId="0" applyNumberFormat="1" applyFont="1" applyFill="1" applyBorder="1" applyAlignment="1" applyProtection="1">
      <alignment horizontal="center"/>
      <protection hidden="1"/>
    </xf>
    <xf numFmtId="0" fontId="8" fillId="0" borderId="4" xfId="0" applyNumberFormat="1" applyFont="1" applyFill="1" applyBorder="1" applyProtection="1">
      <protection hidden="1"/>
    </xf>
    <xf numFmtId="0" fontId="14" fillId="0" borderId="2" xfId="1" applyFont="1" applyFill="1" applyBorder="1" applyProtection="1"/>
    <xf numFmtId="0" fontId="14" fillId="0" borderId="2" xfId="1" applyFont="1" applyFill="1" applyBorder="1" applyAlignment="1" applyProtection="1">
      <alignment wrapText="1"/>
    </xf>
    <xf numFmtId="0" fontId="15" fillId="0" borderId="4" xfId="0" applyNumberFormat="1" applyFont="1" applyFill="1" applyBorder="1" applyAlignment="1" applyProtection="1">
      <alignment horizontal="left"/>
      <protection hidden="1"/>
    </xf>
    <xf numFmtId="0" fontId="11" fillId="0" borderId="2" xfId="2" applyNumberFormat="1" applyFont="1" applyFill="1" applyBorder="1" applyAlignment="1" applyProtection="1">
      <alignment horizontal="center"/>
      <protection hidden="1"/>
    </xf>
    <xf numFmtId="0" fontId="10" fillId="0" borderId="2" xfId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>
      <protection hidden="1"/>
    </xf>
    <xf numFmtId="0" fontId="8" fillId="6" borderId="4" xfId="0" applyNumberFormat="1" applyFont="1" applyFill="1" applyBorder="1" applyAlignment="1" applyProtection="1">
      <alignment horizontal="left"/>
      <protection hidden="1"/>
    </xf>
    <xf numFmtId="49" fontId="11" fillId="0" borderId="2" xfId="0" applyNumberFormat="1" applyFont="1" applyFill="1" applyBorder="1" applyAlignment="1" applyProtection="1">
      <alignment horizontal="center"/>
      <protection hidden="1"/>
    </xf>
    <xf numFmtId="0" fontId="15" fillId="0" borderId="2" xfId="0" applyNumberFormat="1" applyFont="1" applyFill="1" applyBorder="1" applyAlignment="1" applyProtection="1">
      <alignment horizontal="center"/>
      <protection hidden="1"/>
    </xf>
    <xf numFmtId="49" fontId="11" fillId="0" borderId="2" xfId="2" applyNumberFormat="1" applyFont="1" applyFill="1" applyBorder="1" applyAlignment="1" applyProtection="1">
      <alignment horizontal="center"/>
      <protection hidden="1"/>
    </xf>
    <xf numFmtId="49" fontId="11" fillId="0" borderId="2" xfId="0" quotePrefix="1" applyNumberFormat="1" applyFont="1" applyFill="1" applyBorder="1" applyAlignment="1" applyProtection="1">
      <alignment horizontal="center"/>
      <protection hidden="1"/>
    </xf>
    <xf numFmtId="49" fontId="6" fillId="0" borderId="0" xfId="0" applyNumberFormat="1" applyFont="1" applyFill="1" applyAlignment="1" applyProtection="1">
      <alignment horizontal="center"/>
      <protection hidden="1"/>
    </xf>
    <xf numFmtId="0" fontId="6" fillId="0" borderId="5" xfId="0" applyFont="1" applyFill="1" applyBorder="1" applyAlignment="1" applyProtection="1">
      <alignment horizontal="center" shrinkToFit="1"/>
      <protection locked="0"/>
    </xf>
    <xf numFmtId="0" fontId="19" fillId="0" borderId="0" xfId="0" applyNumberFormat="1" applyFont="1" applyFill="1" applyProtection="1">
      <protection hidden="1"/>
    </xf>
    <xf numFmtId="0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NumberFormat="1" applyFont="1" applyFill="1" applyBorder="1" applyAlignment="1" applyProtection="1">
      <alignment horizontal="right" wrapText="1"/>
      <protection hidden="1"/>
    </xf>
    <xf numFmtId="0" fontId="17" fillId="0" borderId="0" xfId="0" applyNumberFormat="1" applyFont="1" applyFill="1" applyBorder="1" applyAlignment="1">
      <alignment horizontal="center"/>
    </xf>
    <xf numFmtId="49" fontId="12" fillId="0" borderId="0" xfId="2" applyNumberFormat="1" applyFont="1" applyFill="1" applyBorder="1" applyAlignment="1" applyProtection="1">
      <alignment horizontal="center"/>
      <protection hidden="1"/>
    </xf>
    <xf numFmtId="0" fontId="12" fillId="0" borderId="0" xfId="0" applyNumberFormat="1" applyFont="1" applyFill="1" applyBorder="1" applyAlignment="1" applyProtection="1">
      <alignment horizontal="center"/>
      <protection hidden="1"/>
    </xf>
    <xf numFmtId="49" fontId="12" fillId="0" borderId="0" xfId="0" applyNumberFormat="1" applyFont="1" applyFill="1" applyAlignment="1" applyProtection="1">
      <alignment horizontal="center"/>
      <protection hidden="1"/>
    </xf>
    <xf numFmtId="0" fontId="19" fillId="0" borderId="0" xfId="0" applyNumberFormat="1" applyFont="1" applyFill="1" applyBorder="1" applyProtection="1">
      <protection hidden="1"/>
    </xf>
    <xf numFmtId="0" fontId="19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right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Alignment="1" applyProtection="1">
      <alignment horizontal="center" vertical="center"/>
      <protection hidden="1"/>
    </xf>
    <xf numFmtId="164" fontId="13" fillId="0" borderId="2" xfId="1" applyNumberFormat="1" applyFont="1" applyFill="1" applyBorder="1" applyAlignment="1" applyProtection="1">
      <alignment horizontal="center" vertical="center"/>
    </xf>
    <xf numFmtId="164" fontId="13" fillId="0" borderId="2" xfId="1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shrinkToFit="1"/>
      <protection hidden="1"/>
    </xf>
    <xf numFmtId="0" fontId="22" fillId="0" borderId="0" xfId="0" applyNumberFormat="1" applyFont="1" applyFill="1" applyBorder="1" applyAlignment="1" applyProtection="1">
      <alignment horizontal="center"/>
      <protection hidden="1"/>
    </xf>
    <xf numFmtId="0" fontId="23" fillId="0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NumberFormat="1" applyFont="1" applyFill="1" applyBorder="1" applyAlignment="1" applyProtection="1">
      <alignment horizontal="right" wrapText="1"/>
      <protection hidden="1"/>
    </xf>
    <xf numFmtId="0" fontId="5" fillId="0" borderId="0" xfId="0" applyNumberFormat="1" applyFont="1" applyFill="1" applyBorder="1" applyAlignment="1" applyProtection="1">
      <alignment horizontal="center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12" fillId="0" borderId="2" xfId="0" applyNumberFormat="1" applyFont="1" applyFill="1" applyBorder="1" applyAlignment="1" applyProtection="1">
      <alignment wrapText="1"/>
      <protection hidden="1"/>
    </xf>
    <xf numFmtId="0" fontId="12" fillId="0" borderId="2" xfId="2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49" fontId="12" fillId="0" borderId="2" xfId="0" applyNumberFormat="1" applyFont="1" applyFill="1" applyBorder="1" applyAlignment="1" applyProtection="1">
      <alignment horizontal="center"/>
      <protection hidden="1"/>
    </xf>
    <xf numFmtId="49" fontId="12" fillId="0" borderId="2" xfId="2" applyNumberFormat="1" applyFont="1" applyFill="1" applyBorder="1" applyAlignment="1" applyProtection="1">
      <alignment horizontal="center"/>
      <protection hidden="1"/>
    </xf>
    <xf numFmtId="49" fontId="12" fillId="0" borderId="2" xfId="0" quotePrefix="1" applyNumberFormat="1" applyFont="1" applyFill="1" applyBorder="1" applyAlignment="1" applyProtection="1">
      <alignment horizontal="center"/>
      <protection hidden="1"/>
    </xf>
    <xf numFmtId="0" fontId="12" fillId="0" borderId="7" xfId="0" applyNumberFormat="1" applyFont="1" applyFill="1" applyBorder="1" applyProtection="1">
      <protection hidden="1"/>
    </xf>
    <xf numFmtId="0" fontId="12" fillId="0" borderId="6" xfId="0" applyNumberFormat="1" applyFont="1" applyFill="1" applyBorder="1" applyProtection="1">
      <protection hidden="1"/>
    </xf>
    <xf numFmtId="49" fontId="12" fillId="0" borderId="8" xfId="0" quotePrefix="1" applyNumberFormat="1" applyFont="1" applyFill="1" applyBorder="1" applyAlignment="1" applyProtection="1">
      <alignment horizontal="center"/>
      <protection hidden="1"/>
    </xf>
    <xf numFmtId="49" fontId="12" fillId="0" borderId="8" xfId="2" applyNumberFormat="1" applyFont="1" applyFill="1" applyBorder="1" applyAlignment="1" applyProtection="1">
      <alignment horizontal="center"/>
      <protection hidden="1"/>
    </xf>
    <xf numFmtId="0" fontId="23" fillId="0" borderId="0" xfId="0" applyNumberFormat="1" applyFont="1" applyFill="1" applyBorder="1" applyProtection="1">
      <protection hidden="1"/>
    </xf>
    <xf numFmtId="0" fontId="12" fillId="0" borderId="0" xfId="0" applyNumberFormat="1" applyFont="1" applyFill="1" applyAlignment="1" applyProtection="1">
      <alignment horizontal="center"/>
      <protection hidden="1"/>
    </xf>
    <xf numFmtId="0" fontId="8" fillId="0" borderId="0" xfId="0" applyNumberFormat="1" applyFont="1" applyFill="1" applyAlignment="1" applyProtection="1">
      <alignment horizontal="center"/>
      <protection hidden="1"/>
    </xf>
    <xf numFmtId="0" fontId="21" fillId="0" borderId="5" xfId="0" applyFont="1" applyFill="1" applyBorder="1" applyAlignment="1" applyProtection="1">
      <alignment horizontal="center" shrinkToFit="1"/>
      <protection locked="0"/>
    </xf>
    <xf numFmtId="0" fontId="18" fillId="0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8" fillId="2" borderId="0" xfId="0" applyFont="1" applyFill="1" applyBorder="1" applyAlignment="1" applyProtection="1">
      <alignment horizontal="center" wrapText="1"/>
      <protection hidden="1"/>
    </xf>
    <xf numFmtId="0" fontId="8" fillId="2" borderId="3" xfId="0" applyFont="1" applyFill="1" applyBorder="1" applyAlignment="1" applyProtection="1">
      <alignment horizontal="center" wrapText="1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 shrinkToFit="1"/>
      <protection locked="0"/>
    </xf>
  </cellXfs>
  <cellStyles count="19">
    <cellStyle name="Comma [0] 2" xfId="3"/>
    <cellStyle name="Normal" xfId="0" builtinId="0"/>
    <cellStyle name="Normal 2" xfId="1"/>
    <cellStyle name="Normal 2 2" xfId="4"/>
    <cellStyle name="Normal 2 3" xfId="5"/>
    <cellStyle name="Normal 3" xfId="6"/>
    <cellStyle name="Normal 3 2" xfId="7"/>
    <cellStyle name="Normal 3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Normal_Sheet1" xfId="2"/>
    <cellStyle name="style4" xfId="15"/>
    <cellStyle name="style5" xfId="16"/>
    <cellStyle name="style6" xfId="17"/>
    <cellStyle name="style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7"/>
  <sheetViews>
    <sheetView tabSelected="1" zoomScaleNormal="100" workbookViewId="0">
      <selection activeCell="H146" sqref="H146"/>
    </sheetView>
  </sheetViews>
  <sheetFormatPr defaultRowHeight="12.75" x14ac:dyDescent="0.2"/>
  <cols>
    <col min="1" max="1" width="4.140625" style="22" customWidth="1"/>
    <col min="2" max="2" width="23.5703125" style="20" customWidth="1"/>
    <col min="3" max="3" width="5.140625" style="77" customWidth="1"/>
    <col min="4" max="4" width="10.42578125" style="48" customWidth="1"/>
    <col min="5" max="5" width="9.5703125" style="20" customWidth="1"/>
    <col min="6" max="6" width="15.85546875" style="20" customWidth="1"/>
    <col min="7" max="7" width="19.7109375" style="22" customWidth="1"/>
    <col min="8" max="8" width="19.5703125" style="22" customWidth="1"/>
    <col min="9" max="9" width="11.28515625" style="78" customWidth="1"/>
    <col min="10" max="10" width="13.42578125" style="20" customWidth="1"/>
    <col min="11" max="11" width="7.42578125" style="22" customWidth="1"/>
    <col min="12" max="12" width="23.42578125" style="22" customWidth="1"/>
    <col min="13" max="13" width="8.7109375" style="22" customWidth="1"/>
    <col min="14" max="16384" width="9.140625" style="22"/>
  </cols>
  <sheetData>
    <row r="1" spans="1:13" s="3" customFormat="1" ht="18" customHeight="1" x14ac:dyDescent="0.25">
      <c r="A1" s="87" t="s">
        <v>402</v>
      </c>
      <c r="B1" s="87"/>
      <c r="C1" s="87"/>
      <c r="D1" s="87"/>
      <c r="E1" s="87"/>
      <c r="F1" s="87"/>
      <c r="G1" s="87"/>
      <c r="H1" s="87"/>
      <c r="I1" s="87"/>
      <c r="J1" s="1"/>
      <c r="K1" s="2"/>
    </row>
    <row r="2" spans="1:13" s="3" customFormat="1" ht="18" customHeight="1" x14ac:dyDescent="0.25">
      <c r="A2" s="87" t="s">
        <v>401</v>
      </c>
      <c r="B2" s="87"/>
      <c r="C2" s="87"/>
      <c r="D2" s="87"/>
      <c r="E2" s="87"/>
      <c r="F2" s="87"/>
      <c r="G2" s="87"/>
      <c r="H2" s="87"/>
      <c r="I2" s="87"/>
      <c r="K2" s="2"/>
    </row>
    <row r="3" spans="1:13" s="3" customFormat="1" ht="18" customHeight="1" x14ac:dyDescent="0.2">
      <c r="A3" s="4" t="s">
        <v>394</v>
      </c>
      <c r="B3" s="5"/>
      <c r="C3" s="82" t="s">
        <v>396</v>
      </c>
      <c r="D3" s="82"/>
      <c r="E3" s="82"/>
      <c r="F3" s="82"/>
      <c r="G3" s="82"/>
      <c r="H3" s="6" t="s">
        <v>395</v>
      </c>
      <c r="I3" s="7"/>
      <c r="J3" s="83" t="s">
        <v>2</v>
      </c>
      <c r="K3" s="85" t="s">
        <v>3</v>
      </c>
      <c r="L3" s="8"/>
      <c r="M3" s="8"/>
    </row>
    <row r="4" spans="1:13" s="12" customFormat="1" ht="20.100000000000001" customHeight="1" x14ac:dyDescent="0.2">
      <c r="A4" s="9" t="s">
        <v>5</v>
      </c>
      <c r="B4" s="9" t="s">
        <v>6</v>
      </c>
      <c r="C4" s="9" t="s">
        <v>7</v>
      </c>
      <c r="D4" s="9" t="s">
        <v>8</v>
      </c>
      <c r="E4" s="9" t="s">
        <v>4</v>
      </c>
      <c r="F4" s="9" t="s">
        <v>9</v>
      </c>
      <c r="G4" s="10" t="s">
        <v>10</v>
      </c>
      <c r="H4" s="10" t="s">
        <v>11</v>
      </c>
      <c r="I4" s="11" t="s">
        <v>12</v>
      </c>
      <c r="J4" s="84"/>
      <c r="K4" s="85"/>
      <c r="L4" s="86" t="s">
        <v>13</v>
      </c>
      <c r="M4" s="86"/>
    </row>
    <row r="5" spans="1:13" ht="30" customHeight="1" x14ac:dyDescent="0.25">
      <c r="A5" s="13">
        <f>IF(B5="","",1)</f>
        <v>1</v>
      </c>
      <c r="B5" s="14" t="s">
        <v>14</v>
      </c>
      <c r="C5" s="15" t="s">
        <v>0</v>
      </c>
      <c r="D5" s="16" t="s">
        <v>15</v>
      </c>
      <c r="E5" s="16" t="s">
        <v>16</v>
      </c>
      <c r="F5" s="17" t="s">
        <v>17</v>
      </c>
      <c r="G5" s="16" t="s">
        <v>18</v>
      </c>
      <c r="H5" s="16" t="s">
        <v>19</v>
      </c>
      <c r="I5" s="18" t="s">
        <v>20</v>
      </c>
      <c r="J5" s="19"/>
      <c r="K5" s="20" t="str">
        <f t="shared" ref="K5:K23" si="0">RIGHT(D5,4)</f>
        <v>2005</v>
      </c>
      <c r="L5" s="21" t="str">
        <f t="shared" ref="L5:L23" si="1">LEFT(B5,LEN(B5)-LEN(M5))</f>
        <v xml:space="preserve">Lê Thanh </v>
      </c>
      <c r="M5" s="21" t="str">
        <f t="shared" ref="M5:M23" si="2">IF(ISERROR(FIND(" ",TRIM(B5),1)),"",RIGHT(TRIM(B5),LEN(TRIM(B5)) -FIND("#",SUBSTITUTE(TRIM(B5)," ","#",LEN(TRIM(B5))-LEN(SUBSTITUTE(TRIM(B5)," ",""))))))</f>
        <v>Bảo</v>
      </c>
    </row>
    <row r="6" spans="1:13" ht="30" customHeight="1" x14ac:dyDescent="0.25">
      <c r="A6" s="13">
        <f>IF(B6="","",1+A5)</f>
        <v>2</v>
      </c>
      <c r="B6" s="23" t="s">
        <v>21</v>
      </c>
      <c r="C6" s="15" t="s">
        <v>0</v>
      </c>
      <c r="D6" s="16" t="s">
        <v>22</v>
      </c>
      <c r="E6" s="16" t="s">
        <v>16</v>
      </c>
      <c r="F6" s="17" t="s">
        <v>17</v>
      </c>
      <c r="G6" s="16" t="s">
        <v>23</v>
      </c>
      <c r="H6" s="16" t="s">
        <v>24</v>
      </c>
      <c r="I6" s="18" t="s">
        <v>20</v>
      </c>
      <c r="J6" s="19"/>
      <c r="K6" s="20" t="str">
        <f t="shared" si="0"/>
        <v>2005</v>
      </c>
      <c r="L6" s="21" t="str">
        <f t="shared" si="1"/>
        <v xml:space="preserve">Huỳnh Văn </v>
      </c>
      <c r="M6" s="21" t="str">
        <f t="shared" si="2"/>
        <v>Chương</v>
      </c>
    </row>
    <row r="7" spans="1:13" ht="30" customHeight="1" x14ac:dyDescent="0.25">
      <c r="A7" s="13">
        <f>IF(B7="","",1+A6)</f>
        <v>3</v>
      </c>
      <c r="B7" s="24" t="s">
        <v>25</v>
      </c>
      <c r="C7" s="15" t="s">
        <v>0</v>
      </c>
      <c r="D7" s="16" t="s">
        <v>26</v>
      </c>
      <c r="E7" s="16" t="s">
        <v>16</v>
      </c>
      <c r="F7" s="17" t="s">
        <v>27</v>
      </c>
      <c r="G7" s="16" t="s">
        <v>28</v>
      </c>
      <c r="H7" s="16" t="s">
        <v>29</v>
      </c>
      <c r="I7" s="18" t="s">
        <v>20</v>
      </c>
      <c r="J7" s="19"/>
      <c r="K7" s="20" t="str">
        <f t="shared" si="0"/>
        <v>2005</v>
      </c>
      <c r="L7" s="21" t="str">
        <f t="shared" si="1"/>
        <v xml:space="preserve">Trần Ngọc </v>
      </c>
      <c r="M7" s="21" t="str">
        <f t="shared" si="2"/>
        <v>Diệp</v>
      </c>
    </row>
    <row r="8" spans="1:13" ht="30" customHeight="1" x14ac:dyDescent="0.25">
      <c r="A8" s="13">
        <f t="shared" ref="A8:A23" si="3">IF(B8="","",1+A7)</f>
        <v>4</v>
      </c>
      <c r="B8" s="24" t="s">
        <v>30</v>
      </c>
      <c r="C8" s="15" t="s">
        <v>1</v>
      </c>
      <c r="D8" s="16" t="s">
        <v>31</v>
      </c>
      <c r="E8" s="16" t="s">
        <v>16</v>
      </c>
      <c r="F8" s="17" t="s">
        <v>17</v>
      </c>
      <c r="G8" s="16" t="s">
        <v>32</v>
      </c>
      <c r="H8" s="16" t="s">
        <v>33</v>
      </c>
      <c r="I8" s="18" t="s">
        <v>20</v>
      </c>
      <c r="J8" s="19"/>
      <c r="K8" s="20" t="str">
        <f t="shared" si="0"/>
        <v>2005</v>
      </c>
      <c r="L8" s="21" t="str">
        <f t="shared" si="1"/>
        <v xml:space="preserve">Lê Hồng </v>
      </c>
      <c r="M8" s="21" t="str">
        <f t="shared" si="2"/>
        <v>Duyên</v>
      </c>
    </row>
    <row r="9" spans="1:13" ht="30" customHeight="1" x14ac:dyDescent="0.25">
      <c r="A9" s="13">
        <f t="shared" si="3"/>
        <v>5</v>
      </c>
      <c r="B9" s="25" t="s">
        <v>34</v>
      </c>
      <c r="C9" s="26" t="s">
        <v>1</v>
      </c>
      <c r="D9" s="16" t="s">
        <v>35</v>
      </c>
      <c r="E9" s="16" t="s">
        <v>16</v>
      </c>
      <c r="F9" s="17" t="s">
        <v>17</v>
      </c>
      <c r="G9" s="16" t="s">
        <v>36</v>
      </c>
      <c r="H9" s="16" t="s">
        <v>37</v>
      </c>
      <c r="I9" s="18" t="s">
        <v>20</v>
      </c>
      <c r="J9" s="19"/>
      <c r="K9" s="20" t="str">
        <f t="shared" si="0"/>
        <v>2005</v>
      </c>
      <c r="L9" s="21" t="str">
        <f t="shared" si="1"/>
        <v xml:space="preserve">Lê Mỹ </v>
      </c>
      <c r="M9" s="21" t="str">
        <f t="shared" si="2"/>
        <v>Duyên</v>
      </c>
    </row>
    <row r="10" spans="1:13" ht="30" customHeight="1" x14ac:dyDescent="0.25">
      <c r="A10" s="13">
        <f t="shared" si="3"/>
        <v>6</v>
      </c>
      <c r="B10" s="24" t="s">
        <v>39</v>
      </c>
      <c r="C10" s="15" t="s">
        <v>0</v>
      </c>
      <c r="D10" s="16" t="s">
        <v>40</v>
      </c>
      <c r="E10" s="16" t="s">
        <v>16</v>
      </c>
      <c r="F10" s="17" t="s">
        <v>17</v>
      </c>
      <c r="G10" s="16" t="s">
        <v>41</v>
      </c>
      <c r="H10" s="16" t="s">
        <v>42</v>
      </c>
      <c r="I10" s="18" t="s">
        <v>20</v>
      </c>
      <c r="J10" s="28"/>
      <c r="K10" s="20" t="str">
        <f t="shared" si="0"/>
        <v>2005</v>
      </c>
      <c r="L10" s="21" t="str">
        <f t="shared" si="1"/>
        <v xml:space="preserve">Phan Trọng </v>
      </c>
      <c r="M10" s="21" t="str">
        <f t="shared" si="2"/>
        <v>Đạo</v>
      </c>
    </row>
    <row r="11" spans="1:13" ht="30" customHeight="1" x14ac:dyDescent="0.25">
      <c r="A11" s="13">
        <f t="shared" si="3"/>
        <v>7</v>
      </c>
      <c r="B11" s="24" t="s">
        <v>43</v>
      </c>
      <c r="C11" s="15" t="s">
        <v>0</v>
      </c>
      <c r="D11" s="16" t="s">
        <v>44</v>
      </c>
      <c r="E11" s="16" t="s">
        <v>16</v>
      </c>
      <c r="F11" s="17" t="s">
        <v>17</v>
      </c>
      <c r="G11" s="16" t="s">
        <v>45</v>
      </c>
      <c r="H11" s="16" t="s">
        <v>46</v>
      </c>
      <c r="I11" s="18" t="s">
        <v>20</v>
      </c>
      <c r="J11" s="19"/>
      <c r="K11" s="20" t="str">
        <f t="shared" si="0"/>
        <v>2005</v>
      </c>
      <c r="L11" s="21" t="str">
        <f t="shared" si="1"/>
        <v xml:space="preserve">Lê Hải </v>
      </c>
      <c r="M11" s="21" t="str">
        <f t="shared" si="2"/>
        <v>Đăng</v>
      </c>
    </row>
    <row r="12" spans="1:13" ht="30" customHeight="1" x14ac:dyDescent="0.25">
      <c r="A12" s="13">
        <f t="shared" si="3"/>
        <v>8</v>
      </c>
      <c r="B12" s="24" t="s">
        <v>47</v>
      </c>
      <c r="C12" s="15" t="s">
        <v>1</v>
      </c>
      <c r="D12" s="16" t="s">
        <v>48</v>
      </c>
      <c r="E12" s="16" t="s">
        <v>16</v>
      </c>
      <c r="F12" s="17" t="s">
        <v>27</v>
      </c>
      <c r="G12" s="16" t="s">
        <v>49</v>
      </c>
      <c r="H12" s="16" t="s">
        <v>50</v>
      </c>
      <c r="I12" s="18" t="s">
        <v>20</v>
      </c>
      <c r="J12" s="19"/>
      <c r="K12" s="20" t="str">
        <f t="shared" si="0"/>
        <v>2005</v>
      </c>
      <c r="L12" s="21" t="str">
        <f t="shared" si="1"/>
        <v xml:space="preserve">Nguyễn Thị Huỳnh </v>
      </c>
      <c r="M12" s="21" t="str">
        <f t="shared" si="2"/>
        <v>Giao</v>
      </c>
    </row>
    <row r="13" spans="1:13" ht="30" customHeight="1" x14ac:dyDescent="0.25">
      <c r="A13" s="13">
        <f t="shared" si="3"/>
        <v>9</v>
      </c>
      <c r="B13" s="24" t="s">
        <v>51</v>
      </c>
      <c r="C13" s="15" t="s">
        <v>0</v>
      </c>
      <c r="D13" s="16" t="s">
        <v>52</v>
      </c>
      <c r="E13" s="16" t="s">
        <v>16</v>
      </c>
      <c r="F13" s="17" t="s">
        <v>17</v>
      </c>
      <c r="G13" s="16" t="s">
        <v>53</v>
      </c>
      <c r="H13" s="16" t="s">
        <v>54</v>
      </c>
      <c r="I13" s="18" t="s">
        <v>20</v>
      </c>
      <c r="J13" s="19"/>
      <c r="K13" s="20" t="str">
        <f t="shared" si="0"/>
        <v>2005</v>
      </c>
      <c r="L13" s="21" t="str">
        <f t="shared" si="1"/>
        <v xml:space="preserve">Trần Phước </v>
      </c>
      <c r="M13" s="21" t="str">
        <f t="shared" si="2"/>
        <v>Giàu</v>
      </c>
    </row>
    <row r="14" spans="1:13" ht="30" customHeight="1" x14ac:dyDescent="0.25">
      <c r="A14" s="13">
        <f t="shared" si="3"/>
        <v>10</v>
      </c>
      <c r="B14" s="23" t="s">
        <v>55</v>
      </c>
      <c r="C14" s="15" t="s">
        <v>1</v>
      </c>
      <c r="D14" s="29" t="s">
        <v>56</v>
      </c>
      <c r="E14" s="29" t="s">
        <v>16</v>
      </c>
      <c r="F14" s="30" t="s">
        <v>17</v>
      </c>
      <c r="G14" s="29" t="s">
        <v>57</v>
      </c>
      <c r="H14" s="29" t="s">
        <v>58</v>
      </c>
      <c r="I14" s="18" t="s">
        <v>20</v>
      </c>
      <c r="J14" s="31"/>
      <c r="K14" s="20" t="str">
        <f t="shared" si="0"/>
        <v>2005</v>
      </c>
      <c r="L14" s="21" t="str">
        <f t="shared" si="1"/>
        <v xml:space="preserve">Lê Võ Ngọc </v>
      </c>
      <c r="M14" s="21" t="str">
        <f t="shared" si="2"/>
        <v>Hà</v>
      </c>
    </row>
    <row r="15" spans="1:13" ht="30" customHeight="1" x14ac:dyDescent="0.25">
      <c r="A15" s="13">
        <f t="shared" si="3"/>
        <v>11</v>
      </c>
      <c r="B15" s="14" t="s">
        <v>60</v>
      </c>
      <c r="C15" s="15" t="s">
        <v>1</v>
      </c>
      <c r="D15" s="16" t="s">
        <v>61</v>
      </c>
      <c r="E15" s="16" t="s">
        <v>16</v>
      </c>
      <c r="F15" s="17" t="s">
        <v>27</v>
      </c>
      <c r="G15" s="16" t="s">
        <v>62</v>
      </c>
      <c r="H15" s="16" t="s">
        <v>63</v>
      </c>
      <c r="I15" s="18" t="s">
        <v>20</v>
      </c>
      <c r="J15" s="19"/>
      <c r="K15" s="20" t="str">
        <f t="shared" si="0"/>
        <v>2005</v>
      </c>
      <c r="L15" s="21" t="str">
        <f t="shared" si="1"/>
        <v xml:space="preserve">Phạm Thị Diệu </v>
      </c>
      <c r="M15" s="21" t="str">
        <f t="shared" si="2"/>
        <v>Hiền</v>
      </c>
    </row>
    <row r="16" spans="1:13" ht="30" customHeight="1" x14ac:dyDescent="0.25">
      <c r="A16" s="13">
        <f t="shared" si="3"/>
        <v>12</v>
      </c>
      <c r="B16" s="14" t="s">
        <v>64</v>
      </c>
      <c r="C16" s="15" t="s">
        <v>0</v>
      </c>
      <c r="D16" s="16" t="s">
        <v>65</v>
      </c>
      <c r="E16" s="16" t="s">
        <v>16</v>
      </c>
      <c r="F16" s="17" t="s">
        <v>17</v>
      </c>
      <c r="G16" s="16" t="s">
        <v>66</v>
      </c>
      <c r="H16" s="16" t="s">
        <v>67</v>
      </c>
      <c r="I16" s="18" t="s">
        <v>20</v>
      </c>
      <c r="J16" s="19"/>
      <c r="K16" s="20" t="str">
        <f t="shared" si="0"/>
        <v>2005</v>
      </c>
      <c r="L16" s="21" t="str">
        <f t="shared" si="1"/>
        <v xml:space="preserve">Huỳnh Nguyễn Nhật </v>
      </c>
      <c r="M16" s="21" t="str">
        <f t="shared" si="2"/>
        <v>Huy</v>
      </c>
    </row>
    <row r="17" spans="1:13" ht="30" customHeight="1" x14ac:dyDescent="0.25">
      <c r="A17" s="13">
        <f t="shared" si="3"/>
        <v>13</v>
      </c>
      <c r="B17" s="24" t="s">
        <v>68</v>
      </c>
      <c r="C17" s="15" t="s">
        <v>1</v>
      </c>
      <c r="D17" s="16" t="s">
        <v>69</v>
      </c>
      <c r="E17" s="16" t="s">
        <v>16</v>
      </c>
      <c r="F17" s="17" t="s">
        <v>27</v>
      </c>
      <c r="G17" s="16" t="s">
        <v>70</v>
      </c>
      <c r="H17" s="16" t="s">
        <v>71</v>
      </c>
      <c r="I17" s="18" t="s">
        <v>20</v>
      </c>
      <c r="J17" s="19"/>
      <c r="K17" s="20" t="str">
        <f t="shared" si="0"/>
        <v>2005</v>
      </c>
      <c r="L17" s="21" t="str">
        <f t="shared" si="1"/>
        <v xml:space="preserve">Lê Nguyễn Như </v>
      </c>
      <c r="M17" s="21" t="str">
        <f t="shared" si="2"/>
        <v>Huỳnh</v>
      </c>
    </row>
    <row r="18" spans="1:13" ht="30" customHeight="1" x14ac:dyDescent="0.25">
      <c r="A18" s="13">
        <f t="shared" si="3"/>
        <v>14</v>
      </c>
      <c r="B18" s="14" t="s">
        <v>72</v>
      </c>
      <c r="C18" s="32" t="s">
        <v>0</v>
      </c>
      <c r="D18" s="16" t="s">
        <v>73</v>
      </c>
      <c r="E18" s="16" t="s">
        <v>74</v>
      </c>
      <c r="F18" s="17" t="s">
        <v>27</v>
      </c>
      <c r="G18" s="16" t="s">
        <v>75</v>
      </c>
      <c r="H18" s="16" t="s">
        <v>76</v>
      </c>
      <c r="I18" s="18" t="s">
        <v>20</v>
      </c>
      <c r="J18" s="19"/>
      <c r="K18" s="20" t="str">
        <f t="shared" si="0"/>
        <v>2005</v>
      </c>
      <c r="L18" s="21" t="str">
        <f t="shared" si="1"/>
        <v xml:space="preserve">Trịnh Tứ </v>
      </c>
      <c r="M18" s="21" t="str">
        <f t="shared" si="2"/>
        <v>Kiên</v>
      </c>
    </row>
    <row r="19" spans="1:13" ht="30" customHeight="1" x14ac:dyDescent="0.25">
      <c r="A19" s="13">
        <f t="shared" si="3"/>
        <v>15</v>
      </c>
      <c r="B19" s="14" t="s">
        <v>77</v>
      </c>
      <c r="C19" s="15" t="s">
        <v>0</v>
      </c>
      <c r="D19" s="16" t="s">
        <v>78</v>
      </c>
      <c r="E19" s="33" t="s">
        <v>16</v>
      </c>
      <c r="F19" s="17" t="s">
        <v>17</v>
      </c>
      <c r="G19" s="16" t="s">
        <v>79</v>
      </c>
      <c r="H19" s="16" t="s">
        <v>80</v>
      </c>
      <c r="I19" s="18" t="s">
        <v>20</v>
      </c>
      <c r="J19" s="19"/>
      <c r="K19" s="20" t="str">
        <f t="shared" si="0"/>
        <v>2005</v>
      </c>
      <c r="L19" s="21" t="str">
        <f t="shared" si="1"/>
        <v xml:space="preserve">Võ Anh </v>
      </c>
      <c r="M19" s="21" t="str">
        <f t="shared" si="2"/>
        <v>Kiệt</v>
      </c>
    </row>
    <row r="20" spans="1:13" ht="30" customHeight="1" x14ac:dyDescent="0.25">
      <c r="A20" s="13">
        <f t="shared" si="3"/>
        <v>16</v>
      </c>
      <c r="B20" s="34" t="s">
        <v>81</v>
      </c>
      <c r="C20" s="26" t="s">
        <v>1</v>
      </c>
      <c r="D20" s="16" t="s">
        <v>82</v>
      </c>
      <c r="E20" s="16" t="s">
        <v>16</v>
      </c>
      <c r="F20" s="17" t="s">
        <v>17</v>
      </c>
      <c r="G20" s="16" t="s">
        <v>83</v>
      </c>
      <c r="H20" s="16" t="s">
        <v>84</v>
      </c>
      <c r="I20" s="18" t="s">
        <v>20</v>
      </c>
      <c r="J20" s="28"/>
      <c r="K20" s="20" t="str">
        <f t="shared" si="0"/>
        <v>2005</v>
      </c>
      <c r="L20" s="21" t="str">
        <f t="shared" si="1"/>
        <v xml:space="preserve">Nguyễn Thùy Huyền </v>
      </c>
      <c r="M20" s="21" t="str">
        <f t="shared" si="2"/>
        <v>Linh</v>
      </c>
    </row>
    <row r="21" spans="1:13" ht="30" customHeight="1" x14ac:dyDescent="0.25">
      <c r="A21" s="13">
        <f t="shared" si="3"/>
        <v>17</v>
      </c>
      <c r="B21" s="24" t="s">
        <v>85</v>
      </c>
      <c r="C21" s="15" t="s">
        <v>1</v>
      </c>
      <c r="D21" s="16" t="s">
        <v>86</v>
      </c>
      <c r="E21" s="16" t="s">
        <v>16</v>
      </c>
      <c r="F21" s="17" t="s">
        <v>27</v>
      </c>
      <c r="G21" s="16" t="s">
        <v>87</v>
      </c>
      <c r="H21" s="16" t="s">
        <v>88</v>
      </c>
      <c r="I21" s="18" t="s">
        <v>20</v>
      </c>
      <c r="J21" s="19"/>
      <c r="K21" s="20" t="str">
        <f t="shared" si="0"/>
        <v>2005</v>
      </c>
      <c r="L21" s="21" t="str">
        <f t="shared" si="1"/>
        <v xml:space="preserve">Lê Thị Bé </v>
      </c>
      <c r="M21" s="21" t="str">
        <f t="shared" si="2"/>
        <v>Loan</v>
      </c>
    </row>
    <row r="22" spans="1:13" ht="30" customHeight="1" x14ac:dyDescent="0.25">
      <c r="A22" s="13">
        <f t="shared" si="3"/>
        <v>18</v>
      </c>
      <c r="B22" s="14" t="s">
        <v>89</v>
      </c>
      <c r="C22" s="15" t="s">
        <v>0</v>
      </c>
      <c r="D22" s="16" t="s">
        <v>90</v>
      </c>
      <c r="E22" s="16" t="s">
        <v>16</v>
      </c>
      <c r="F22" s="17" t="s">
        <v>17</v>
      </c>
      <c r="G22" s="16" t="s">
        <v>91</v>
      </c>
      <c r="H22" s="16" t="s">
        <v>92</v>
      </c>
      <c r="I22" s="18" t="s">
        <v>20</v>
      </c>
      <c r="J22" s="19"/>
      <c r="K22" s="20" t="str">
        <f t="shared" si="0"/>
        <v>2005</v>
      </c>
      <c r="L22" s="21" t="str">
        <f t="shared" si="1"/>
        <v xml:space="preserve">Trần Hoài </v>
      </c>
      <c r="M22" s="21" t="str">
        <f t="shared" si="2"/>
        <v>Nam</v>
      </c>
    </row>
    <row r="23" spans="1:13" ht="30" customHeight="1" x14ac:dyDescent="0.25">
      <c r="A23" s="13">
        <f t="shared" si="3"/>
        <v>19</v>
      </c>
      <c r="B23" s="24" t="s">
        <v>93</v>
      </c>
      <c r="C23" s="15" t="s">
        <v>0</v>
      </c>
      <c r="D23" s="16" t="s">
        <v>94</v>
      </c>
      <c r="E23" s="16" t="s">
        <v>16</v>
      </c>
      <c r="F23" s="17" t="s">
        <v>27</v>
      </c>
      <c r="G23" s="16" t="s">
        <v>95</v>
      </c>
      <c r="H23" s="16" t="s">
        <v>96</v>
      </c>
      <c r="I23" s="18" t="s">
        <v>20</v>
      </c>
      <c r="J23" s="19"/>
      <c r="K23" s="20" t="str">
        <f t="shared" si="0"/>
        <v>2005</v>
      </c>
      <c r="L23" s="21" t="str">
        <f t="shared" si="1"/>
        <v xml:space="preserve">Đỗ Văn </v>
      </c>
      <c r="M23" s="21" t="str">
        <f t="shared" si="2"/>
        <v>Năng</v>
      </c>
    </row>
    <row r="24" spans="1:13" ht="17.100000000000001" customHeight="1" x14ac:dyDescent="0.2">
      <c r="A24" s="13" t="str">
        <f>IF(B24="","",1+#REF!)</f>
        <v/>
      </c>
      <c r="B24" s="14"/>
      <c r="C24" s="15"/>
      <c r="D24" s="36"/>
      <c r="E24" s="15"/>
      <c r="F24" s="14"/>
      <c r="G24" s="14"/>
      <c r="H24" s="14"/>
      <c r="I24" s="37"/>
      <c r="J24" s="19"/>
      <c r="K24" s="20" t="str">
        <f t="shared" ref="K24:K30" si="4">RIGHT(D24,4)</f>
        <v/>
      </c>
      <c r="L24" s="21" t="str">
        <f t="shared" ref="L24:L30" si="5">LEFT(B24,LEN(B24)-LEN(M24))</f>
        <v/>
      </c>
      <c r="M24" s="21" t="str">
        <f t="shared" ref="M24:M30" si="6">IF(ISERROR(FIND(" ",TRIM(B24),1)),"",RIGHT(TRIM(B24),LEN(TRIM(B24)) -FIND("#",SUBSTITUTE(TRIM(B24)," ","#",LEN(TRIM(B24))-LEN(SUBSTITUTE(TRIM(B24)," ",""))))))</f>
        <v/>
      </c>
    </row>
    <row r="25" spans="1:13" ht="17.100000000000001" customHeight="1" x14ac:dyDescent="0.2">
      <c r="A25" s="13" t="str">
        <f t="shared" ref="A25:A30" si="7">IF(B25="","",1+A24)</f>
        <v/>
      </c>
      <c r="B25" s="14"/>
      <c r="C25" s="15"/>
      <c r="D25" s="36"/>
      <c r="E25" s="15"/>
      <c r="F25" s="14"/>
      <c r="G25" s="14"/>
      <c r="H25" s="14"/>
      <c r="I25" s="37"/>
      <c r="J25" s="19"/>
      <c r="K25" s="20" t="str">
        <f t="shared" si="4"/>
        <v/>
      </c>
      <c r="L25" s="21" t="str">
        <f t="shared" si="5"/>
        <v/>
      </c>
      <c r="M25" s="21" t="str">
        <f t="shared" si="6"/>
        <v/>
      </c>
    </row>
    <row r="26" spans="1:13" ht="17.100000000000001" customHeight="1" x14ac:dyDescent="0.2">
      <c r="A26" s="13" t="str">
        <f t="shared" si="7"/>
        <v/>
      </c>
      <c r="B26" s="14"/>
      <c r="C26" s="15"/>
      <c r="D26" s="36"/>
      <c r="E26" s="15"/>
      <c r="F26" s="14"/>
      <c r="G26" s="14"/>
      <c r="H26" s="14"/>
      <c r="I26" s="37"/>
      <c r="J26" s="19"/>
      <c r="K26" s="20" t="str">
        <f t="shared" si="4"/>
        <v/>
      </c>
      <c r="L26" s="21" t="str">
        <f t="shared" si="5"/>
        <v/>
      </c>
      <c r="M26" s="21" t="str">
        <f t="shared" si="6"/>
        <v/>
      </c>
    </row>
    <row r="27" spans="1:13" ht="17.100000000000001" customHeight="1" x14ac:dyDescent="0.2">
      <c r="A27" s="13" t="str">
        <f t="shared" si="7"/>
        <v/>
      </c>
      <c r="B27" s="14"/>
      <c r="C27" s="15"/>
      <c r="D27" s="36"/>
      <c r="E27" s="15"/>
      <c r="F27" s="14"/>
      <c r="G27" s="14"/>
      <c r="H27" s="14"/>
      <c r="I27" s="37"/>
      <c r="J27" s="19"/>
      <c r="K27" s="20" t="str">
        <f t="shared" si="4"/>
        <v/>
      </c>
      <c r="L27" s="21" t="str">
        <f t="shared" si="5"/>
        <v/>
      </c>
      <c r="M27" s="21" t="str">
        <f t="shared" si="6"/>
        <v/>
      </c>
    </row>
    <row r="28" spans="1:13" ht="17.100000000000001" customHeight="1" x14ac:dyDescent="0.2">
      <c r="A28" s="13" t="str">
        <f t="shared" si="7"/>
        <v/>
      </c>
      <c r="B28" s="14"/>
      <c r="C28" s="15"/>
      <c r="D28" s="36"/>
      <c r="E28" s="15"/>
      <c r="F28" s="14"/>
      <c r="G28" s="14"/>
      <c r="H28" s="14"/>
      <c r="I28" s="37"/>
      <c r="J28" s="19"/>
      <c r="K28" s="20" t="str">
        <f t="shared" si="4"/>
        <v/>
      </c>
      <c r="L28" s="21" t="str">
        <f t="shared" si="5"/>
        <v/>
      </c>
      <c r="M28" s="21" t="str">
        <f t="shared" si="6"/>
        <v/>
      </c>
    </row>
    <row r="29" spans="1:13" ht="17.100000000000001" customHeight="1" x14ac:dyDescent="0.2">
      <c r="A29" s="13" t="str">
        <f t="shared" si="7"/>
        <v/>
      </c>
      <c r="B29" s="14"/>
      <c r="C29" s="15"/>
      <c r="D29" s="36"/>
      <c r="E29" s="15"/>
      <c r="F29" s="14"/>
      <c r="G29" s="14"/>
      <c r="H29" s="14"/>
      <c r="I29" s="37"/>
      <c r="J29" s="19"/>
      <c r="K29" s="20" t="str">
        <f t="shared" si="4"/>
        <v/>
      </c>
      <c r="L29" s="21" t="str">
        <f t="shared" si="5"/>
        <v/>
      </c>
      <c r="M29" s="21" t="str">
        <f t="shared" si="6"/>
        <v/>
      </c>
    </row>
    <row r="30" spans="1:13" ht="17.100000000000001" customHeight="1" x14ac:dyDescent="0.2">
      <c r="A30" s="13" t="str">
        <f t="shared" si="7"/>
        <v/>
      </c>
      <c r="B30" s="14"/>
      <c r="C30" s="15"/>
      <c r="D30" s="39"/>
      <c r="E30" s="15"/>
      <c r="F30" s="14"/>
      <c r="G30" s="14"/>
      <c r="H30" s="14"/>
      <c r="I30" s="37"/>
      <c r="J30" s="19"/>
      <c r="K30" s="20" t="str">
        <f t="shared" si="4"/>
        <v/>
      </c>
      <c r="L30" s="21" t="str">
        <f t="shared" si="5"/>
        <v/>
      </c>
      <c r="M30" s="21" t="str">
        <f t="shared" si="6"/>
        <v/>
      </c>
    </row>
    <row r="31" spans="1:13" ht="18" customHeight="1" x14ac:dyDescent="0.2">
      <c r="A31" s="88" t="str">
        <f>"Tổng cộng danh sách có "&amp;SUBTOTAL(3,B5:B30)&amp;" học sinh./."</f>
        <v>Tổng cộng danh sách có 19 học sinh./.</v>
      </c>
      <c r="B31" s="88"/>
      <c r="C31" s="88"/>
      <c r="D31" s="40" t="s">
        <v>144</v>
      </c>
      <c r="E31" s="41" t="s">
        <v>145</v>
      </c>
      <c r="F31" s="40" t="s">
        <v>146</v>
      </c>
      <c r="G31" s="80" t="s">
        <v>397</v>
      </c>
      <c r="H31" s="80"/>
      <c r="I31" s="80"/>
      <c r="K31" s="42"/>
      <c r="L31" s="20"/>
      <c r="M31" s="20"/>
    </row>
    <row r="32" spans="1:13" ht="18" customHeight="1" x14ac:dyDescent="0.2">
      <c r="A32" s="43"/>
      <c r="B32" s="44" t="s">
        <v>147</v>
      </c>
      <c r="C32" s="45">
        <f>COUNTIF(C5:C30,"Nam")</f>
        <v>11</v>
      </c>
      <c r="D32" s="46" t="s">
        <v>148</v>
      </c>
      <c r="E32" s="45">
        <f>COUNTIF(K5:K30,"2005")</f>
        <v>19</v>
      </c>
      <c r="G32" s="81" t="s">
        <v>149</v>
      </c>
      <c r="H32" s="81"/>
      <c r="I32" s="81"/>
      <c r="K32" s="42"/>
      <c r="L32" s="20"/>
      <c r="M32" s="20"/>
    </row>
    <row r="33" spans="1:13" ht="18" customHeight="1" x14ac:dyDescent="0.2">
      <c r="A33" s="43"/>
      <c r="B33" s="44" t="s">
        <v>150</v>
      </c>
      <c r="C33" s="45">
        <f>COUNTIF(C5:C30,"Nữ")</f>
        <v>8</v>
      </c>
      <c r="D33" s="46" t="s">
        <v>151</v>
      </c>
      <c r="E33" s="45">
        <f>COUNTIF(K5:K30,"2004")</f>
        <v>0</v>
      </c>
      <c r="F33" s="22"/>
      <c r="G33" s="47"/>
      <c r="H33" s="47"/>
      <c r="I33" s="48"/>
      <c r="J33" s="49"/>
      <c r="K33" s="42"/>
      <c r="L33" s="20"/>
      <c r="M33" s="20"/>
    </row>
    <row r="34" spans="1:13" ht="18" customHeight="1" x14ac:dyDescent="0.25">
      <c r="A34" s="50"/>
      <c r="B34" s="51"/>
      <c r="C34" s="52"/>
      <c r="D34" s="46" t="s">
        <v>152</v>
      </c>
      <c r="E34" s="45">
        <f>COUNTIF(K5:K30,"2003")</f>
        <v>0</v>
      </c>
      <c r="F34" s="53"/>
      <c r="G34" s="47"/>
      <c r="H34" s="47"/>
      <c r="I34" s="54"/>
      <c r="K34" s="42"/>
      <c r="L34" s="20"/>
      <c r="M34" s="20"/>
    </row>
    <row r="35" spans="1:13" ht="18" customHeight="1" x14ac:dyDescent="0.25">
      <c r="A35" s="50"/>
      <c r="B35" s="55"/>
      <c r="C35" s="52"/>
      <c r="D35" s="46" t="s">
        <v>153</v>
      </c>
      <c r="E35" s="45">
        <f>COUNTIF(K5:K30,"2002")</f>
        <v>0</v>
      </c>
      <c r="F35" s="53"/>
      <c r="G35" s="47"/>
      <c r="H35" s="47"/>
      <c r="I35" s="54"/>
      <c r="K35" s="42"/>
      <c r="L35" s="20"/>
      <c r="M35" s="20"/>
    </row>
    <row r="36" spans="1:13" ht="18" customHeight="1" x14ac:dyDescent="0.25">
      <c r="A36" s="50"/>
      <c r="B36" s="55"/>
      <c r="C36" s="52"/>
      <c r="D36" s="46" t="s">
        <v>154</v>
      </c>
      <c r="E36" s="45">
        <f>COUNTIF(K5:K30,"2001")</f>
        <v>0</v>
      </c>
      <c r="G36" s="81" t="s">
        <v>155</v>
      </c>
      <c r="H36" s="81"/>
      <c r="I36" s="81"/>
      <c r="K36" s="42"/>
      <c r="L36" s="20"/>
      <c r="M36" s="20"/>
    </row>
    <row r="37" spans="1:13" s="3" customFormat="1" ht="18" customHeight="1" x14ac:dyDescent="0.25">
      <c r="A37" s="87" t="s">
        <v>403</v>
      </c>
      <c r="B37" s="87"/>
      <c r="C37" s="87"/>
      <c r="D37" s="87"/>
      <c r="E37" s="87"/>
      <c r="F37" s="87"/>
      <c r="G37" s="87"/>
      <c r="H37" s="87"/>
      <c r="I37" s="87"/>
      <c r="J37" s="20"/>
      <c r="K37" s="42"/>
      <c r="L37" s="20"/>
      <c r="M37" s="2"/>
    </row>
    <row r="38" spans="1:13" s="3" customFormat="1" ht="18" customHeight="1" x14ac:dyDescent="0.25">
      <c r="A38" s="87" t="s">
        <v>401</v>
      </c>
      <c r="B38" s="87"/>
      <c r="C38" s="87"/>
      <c r="D38" s="87"/>
      <c r="E38" s="87"/>
      <c r="F38" s="87"/>
      <c r="G38" s="87"/>
      <c r="H38" s="87"/>
      <c r="I38" s="87"/>
      <c r="K38" s="2"/>
    </row>
    <row r="39" spans="1:13" s="3" customFormat="1" ht="18" customHeight="1" x14ac:dyDescent="0.2">
      <c r="A39" s="4" t="s">
        <v>394</v>
      </c>
      <c r="B39" s="5"/>
      <c r="C39" s="82" t="s">
        <v>396</v>
      </c>
      <c r="D39" s="82"/>
      <c r="E39" s="82"/>
      <c r="F39" s="82"/>
      <c r="G39" s="82"/>
      <c r="H39" s="6" t="s">
        <v>395</v>
      </c>
      <c r="I39" s="7"/>
      <c r="J39" s="83" t="s">
        <v>2</v>
      </c>
      <c r="K39" s="85" t="s">
        <v>3</v>
      </c>
      <c r="L39" s="8"/>
      <c r="M39" s="8"/>
    </row>
    <row r="40" spans="1:13" s="56" customFormat="1" ht="20.100000000000001" customHeight="1" x14ac:dyDescent="0.2">
      <c r="A40" s="9" t="s">
        <v>5</v>
      </c>
      <c r="B40" s="9" t="s">
        <v>6</v>
      </c>
      <c r="C40" s="9" t="s">
        <v>7</v>
      </c>
      <c r="D40" s="9" t="s">
        <v>8</v>
      </c>
      <c r="E40" s="9" t="s">
        <v>4</v>
      </c>
      <c r="F40" s="9" t="s">
        <v>9</v>
      </c>
      <c r="G40" s="10" t="s">
        <v>10</v>
      </c>
      <c r="H40" s="10" t="s">
        <v>11</v>
      </c>
      <c r="I40" s="11" t="s">
        <v>12</v>
      </c>
      <c r="J40" s="84"/>
      <c r="K40" s="85"/>
      <c r="L40" s="86" t="s">
        <v>13</v>
      </c>
      <c r="M40" s="86"/>
    </row>
    <row r="41" spans="1:13" s="57" customFormat="1" ht="30" customHeight="1" x14ac:dyDescent="0.25">
      <c r="A41" s="13">
        <f>IF(B41="","",1)</f>
        <v>1</v>
      </c>
      <c r="B41" s="14" t="s">
        <v>97</v>
      </c>
      <c r="C41" s="15" t="s">
        <v>1</v>
      </c>
      <c r="D41" s="16" t="s">
        <v>98</v>
      </c>
      <c r="E41" s="16" t="s">
        <v>16</v>
      </c>
      <c r="F41" s="17" t="s">
        <v>27</v>
      </c>
      <c r="G41" s="16" t="s">
        <v>99</v>
      </c>
      <c r="H41" s="16" t="s">
        <v>100</v>
      </c>
      <c r="I41" s="18" t="s">
        <v>20</v>
      </c>
      <c r="J41" s="28"/>
      <c r="K41" s="20" t="str">
        <f t="shared" ref="K41:K66" si="8">RIGHT(D41,4)</f>
        <v>2005</v>
      </c>
      <c r="L41" s="21" t="str">
        <f t="shared" ref="L41:L66" si="9">LEFT(B41,LEN(B41)-LEN(M41))</f>
        <v xml:space="preserve">Dương Thị Thúy </v>
      </c>
      <c r="M41" s="21" t="str">
        <f t="shared" ref="M41:M66" si="10">IF(ISERROR(FIND(" ",TRIM(B41),1)),"",RIGHT(TRIM(B41),LEN(TRIM(B41)) -FIND("#",SUBSTITUTE(TRIM(B41)," ","#",LEN(TRIM(B41))-LEN(SUBSTITUTE(TRIM(B41)," ",""))))))</f>
        <v>Nga</v>
      </c>
    </row>
    <row r="42" spans="1:13" ht="30" customHeight="1" x14ac:dyDescent="0.25">
      <c r="A42" s="13">
        <f>IF(B42="","",1+A41)</f>
        <v>2</v>
      </c>
      <c r="B42" s="24" t="s">
        <v>101</v>
      </c>
      <c r="C42" s="15" t="s">
        <v>1</v>
      </c>
      <c r="D42" s="16" t="s">
        <v>102</v>
      </c>
      <c r="E42" s="16" t="s">
        <v>16</v>
      </c>
      <c r="F42" s="17" t="s">
        <v>27</v>
      </c>
      <c r="G42" s="16" t="s">
        <v>103</v>
      </c>
      <c r="H42" s="16" t="s">
        <v>104</v>
      </c>
      <c r="I42" s="18" t="s">
        <v>20</v>
      </c>
      <c r="J42" s="19"/>
      <c r="K42" s="20" t="str">
        <f t="shared" si="8"/>
        <v>2005</v>
      </c>
      <c r="L42" s="21" t="str">
        <f t="shared" si="9"/>
        <v xml:space="preserve">Trần Thị </v>
      </c>
      <c r="M42" s="21" t="str">
        <f t="shared" si="10"/>
        <v>Ngân</v>
      </c>
    </row>
    <row r="43" spans="1:13" ht="30" customHeight="1" x14ac:dyDescent="0.25">
      <c r="A43" s="13">
        <f>IF(B43="","",1+A42)</f>
        <v>3</v>
      </c>
      <c r="B43" s="14" t="s">
        <v>105</v>
      </c>
      <c r="C43" s="15" t="s">
        <v>0</v>
      </c>
      <c r="D43" s="16" t="s">
        <v>106</v>
      </c>
      <c r="E43" s="16" t="s">
        <v>16</v>
      </c>
      <c r="F43" s="17" t="s">
        <v>17</v>
      </c>
      <c r="G43" s="16" t="s">
        <v>107</v>
      </c>
      <c r="H43" s="16" t="s">
        <v>108</v>
      </c>
      <c r="I43" s="18" t="s">
        <v>20</v>
      </c>
      <c r="J43" s="19"/>
      <c r="K43" s="20" t="str">
        <f t="shared" si="8"/>
        <v>2005</v>
      </c>
      <c r="L43" s="21" t="str">
        <f t="shared" si="9"/>
        <v xml:space="preserve">Bùi Trung </v>
      </c>
      <c r="M43" s="21" t="str">
        <f t="shared" si="10"/>
        <v>Nhân</v>
      </c>
    </row>
    <row r="44" spans="1:13" ht="30" customHeight="1" x14ac:dyDescent="0.25">
      <c r="A44" s="13">
        <f t="shared" ref="A44:A65" si="11">IF(B44="","",1+A43)</f>
        <v>4</v>
      </c>
      <c r="B44" s="14" t="s">
        <v>109</v>
      </c>
      <c r="C44" s="15" t="s">
        <v>0</v>
      </c>
      <c r="D44" s="16" t="s">
        <v>110</v>
      </c>
      <c r="E44" s="16" t="s">
        <v>16</v>
      </c>
      <c r="F44" s="17" t="s">
        <v>17</v>
      </c>
      <c r="G44" s="16" t="s">
        <v>111</v>
      </c>
      <c r="H44" s="16" t="s">
        <v>112</v>
      </c>
      <c r="I44" s="18" t="s">
        <v>20</v>
      </c>
      <c r="J44" s="28"/>
      <c r="K44" s="20" t="str">
        <f t="shared" si="8"/>
        <v>2005</v>
      </c>
      <c r="L44" s="21" t="str">
        <f t="shared" si="9"/>
        <v xml:space="preserve">Ngô Hoàng </v>
      </c>
      <c r="M44" s="21" t="str">
        <f t="shared" si="10"/>
        <v>Phương</v>
      </c>
    </row>
    <row r="45" spans="1:13" ht="30" customHeight="1" x14ac:dyDescent="0.25">
      <c r="A45" s="13">
        <f t="shared" si="11"/>
        <v>5</v>
      </c>
      <c r="B45" s="14" t="s">
        <v>113</v>
      </c>
      <c r="C45" s="15" t="s">
        <v>1</v>
      </c>
      <c r="D45" s="16" t="s">
        <v>114</v>
      </c>
      <c r="E45" s="16" t="s">
        <v>16</v>
      </c>
      <c r="F45" s="17" t="s">
        <v>17</v>
      </c>
      <c r="G45" s="16" t="s">
        <v>115</v>
      </c>
      <c r="H45" s="16" t="s">
        <v>116</v>
      </c>
      <c r="I45" s="18" t="s">
        <v>20</v>
      </c>
      <c r="J45" s="19"/>
      <c r="K45" s="20" t="str">
        <f t="shared" si="8"/>
        <v>2005</v>
      </c>
      <c r="L45" s="21" t="str">
        <f t="shared" si="9"/>
        <v xml:space="preserve">Phạm Thị Thanh </v>
      </c>
      <c r="M45" s="21" t="str">
        <f t="shared" si="10"/>
        <v>Phương</v>
      </c>
    </row>
    <row r="46" spans="1:13" ht="30" customHeight="1" x14ac:dyDescent="0.25">
      <c r="A46" s="13">
        <f t="shared" si="11"/>
        <v>6</v>
      </c>
      <c r="B46" s="24" t="s">
        <v>117</v>
      </c>
      <c r="C46" s="15" t="s">
        <v>1</v>
      </c>
      <c r="D46" s="16" t="s">
        <v>118</v>
      </c>
      <c r="E46" s="16" t="s">
        <v>16</v>
      </c>
      <c r="F46" s="17" t="s">
        <v>17</v>
      </c>
      <c r="G46" s="16" t="s">
        <v>119</v>
      </c>
      <c r="H46" s="16" t="s">
        <v>120</v>
      </c>
      <c r="I46" s="18" t="s">
        <v>20</v>
      </c>
      <c r="J46" s="19"/>
      <c r="K46" s="20" t="str">
        <f t="shared" si="8"/>
        <v>2005</v>
      </c>
      <c r="L46" s="21" t="str">
        <f t="shared" si="9"/>
        <v xml:space="preserve">Đào Ngọc Phương </v>
      </c>
      <c r="M46" s="21" t="str">
        <f t="shared" si="10"/>
        <v>Thảo</v>
      </c>
    </row>
    <row r="47" spans="1:13" ht="30" customHeight="1" x14ac:dyDescent="0.25">
      <c r="A47" s="13">
        <f t="shared" si="11"/>
        <v>7</v>
      </c>
      <c r="B47" s="14" t="s">
        <v>121</v>
      </c>
      <c r="C47" s="15" t="s">
        <v>1</v>
      </c>
      <c r="D47" s="16" t="s">
        <v>122</v>
      </c>
      <c r="E47" s="16" t="s">
        <v>16</v>
      </c>
      <c r="F47" s="17" t="s">
        <v>27</v>
      </c>
      <c r="G47" s="16" t="s">
        <v>123</v>
      </c>
      <c r="H47" s="16" t="s">
        <v>124</v>
      </c>
      <c r="I47" s="18" t="s">
        <v>20</v>
      </c>
      <c r="J47" s="28"/>
      <c r="K47" s="20" t="str">
        <f t="shared" si="8"/>
        <v>2005</v>
      </c>
      <c r="L47" s="21" t="str">
        <f t="shared" si="9"/>
        <v xml:space="preserve">Phan Thị Anh </v>
      </c>
      <c r="M47" s="21" t="str">
        <f t="shared" si="10"/>
        <v>Thi</v>
      </c>
    </row>
    <row r="48" spans="1:13" ht="30" customHeight="1" x14ac:dyDescent="0.25">
      <c r="A48" s="13">
        <f t="shared" si="11"/>
        <v>8</v>
      </c>
      <c r="B48" s="14" t="s">
        <v>125</v>
      </c>
      <c r="C48" s="15" t="s">
        <v>1</v>
      </c>
      <c r="D48" s="16" t="s">
        <v>126</v>
      </c>
      <c r="E48" s="16" t="s">
        <v>16</v>
      </c>
      <c r="F48" s="17" t="s">
        <v>17</v>
      </c>
      <c r="G48" s="16" t="s">
        <v>127</v>
      </c>
      <c r="H48" s="16"/>
      <c r="I48" s="18" t="s">
        <v>20</v>
      </c>
      <c r="J48" s="19"/>
      <c r="K48" s="20" t="str">
        <f t="shared" si="8"/>
        <v>2005</v>
      </c>
      <c r="L48" s="21" t="str">
        <f t="shared" si="9"/>
        <v xml:space="preserve">Võ Bảo </v>
      </c>
      <c r="M48" s="21" t="str">
        <f t="shared" si="10"/>
        <v>Thuận</v>
      </c>
    </row>
    <row r="49" spans="1:13" ht="30" customHeight="1" x14ac:dyDescent="0.25">
      <c r="A49" s="13">
        <f t="shared" si="11"/>
        <v>9</v>
      </c>
      <c r="B49" s="14" t="s">
        <v>128</v>
      </c>
      <c r="C49" s="15" t="s">
        <v>0</v>
      </c>
      <c r="D49" s="16" t="s">
        <v>129</v>
      </c>
      <c r="E49" s="16" t="s">
        <v>16</v>
      </c>
      <c r="F49" s="17" t="s">
        <v>27</v>
      </c>
      <c r="G49" s="16" t="s">
        <v>130</v>
      </c>
      <c r="H49" s="16" t="s">
        <v>131</v>
      </c>
      <c r="I49" s="18" t="s">
        <v>20</v>
      </c>
      <c r="J49" s="35"/>
      <c r="K49" s="20" t="str">
        <f t="shared" si="8"/>
        <v>2005</v>
      </c>
      <c r="L49" s="21" t="str">
        <f t="shared" si="9"/>
        <v xml:space="preserve">Nguyễn Tấn Tiền </v>
      </c>
      <c r="M49" s="21" t="str">
        <f t="shared" si="10"/>
        <v>Tiến</v>
      </c>
    </row>
    <row r="50" spans="1:13" ht="30" customHeight="1" x14ac:dyDescent="0.25">
      <c r="A50" s="13">
        <f t="shared" si="11"/>
        <v>10</v>
      </c>
      <c r="B50" s="24" t="s">
        <v>132</v>
      </c>
      <c r="C50" s="15" t="s">
        <v>1</v>
      </c>
      <c r="D50" s="16" t="s">
        <v>133</v>
      </c>
      <c r="E50" s="16" t="s">
        <v>16</v>
      </c>
      <c r="F50" s="17" t="s">
        <v>27</v>
      </c>
      <c r="G50" s="16" t="s">
        <v>134</v>
      </c>
      <c r="H50" s="16" t="s">
        <v>135</v>
      </c>
      <c r="I50" s="18" t="s">
        <v>20</v>
      </c>
      <c r="J50" s="19"/>
      <c r="K50" s="20" t="str">
        <f t="shared" si="8"/>
        <v>2005</v>
      </c>
      <c r="L50" s="21" t="str">
        <f t="shared" si="9"/>
        <v xml:space="preserve">Võ Thị Thùy </v>
      </c>
      <c r="M50" s="21" t="str">
        <f t="shared" si="10"/>
        <v>Trang</v>
      </c>
    </row>
    <row r="51" spans="1:13" ht="30" customHeight="1" x14ac:dyDescent="0.25">
      <c r="A51" s="13">
        <f t="shared" si="11"/>
        <v>11</v>
      </c>
      <c r="B51" s="14" t="s">
        <v>136</v>
      </c>
      <c r="C51" s="15" t="s">
        <v>1</v>
      </c>
      <c r="D51" s="16" t="s">
        <v>137</v>
      </c>
      <c r="E51" s="16" t="s">
        <v>16</v>
      </c>
      <c r="F51" s="17" t="s">
        <v>17</v>
      </c>
      <c r="G51" s="16" t="s">
        <v>138</v>
      </c>
      <c r="H51" s="16" t="s">
        <v>139</v>
      </c>
      <c r="I51" s="18" t="s">
        <v>20</v>
      </c>
      <c r="J51" s="19"/>
      <c r="K51" s="20" t="str">
        <f t="shared" si="8"/>
        <v>2005</v>
      </c>
      <c r="L51" s="21" t="str">
        <f t="shared" si="9"/>
        <v xml:space="preserve">Nguyễn Thị Ngân </v>
      </c>
      <c r="M51" s="21" t="str">
        <f t="shared" si="10"/>
        <v>Tuyền</v>
      </c>
    </row>
    <row r="52" spans="1:13" ht="30" customHeight="1" x14ac:dyDescent="0.25">
      <c r="A52" s="13">
        <f t="shared" si="11"/>
        <v>12</v>
      </c>
      <c r="B52" s="14" t="s">
        <v>140</v>
      </c>
      <c r="C52" s="15" t="s">
        <v>1</v>
      </c>
      <c r="D52" s="16" t="s">
        <v>141</v>
      </c>
      <c r="E52" s="16" t="s">
        <v>16</v>
      </c>
      <c r="F52" s="17" t="s">
        <v>17</v>
      </c>
      <c r="G52" s="16" t="s">
        <v>142</v>
      </c>
      <c r="H52" s="16" t="s">
        <v>143</v>
      </c>
      <c r="I52" s="18" t="s">
        <v>20</v>
      </c>
      <c r="J52" s="19"/>
      <c r="K52" s="20" t="str">
        <f t="shared" si="8"/>
        <v>2005</v>
      </c>
      <c r="L52" s="21" t="str">
        <f t="shared" si="9"/>
        <v xml:space="preserve">Võ Thị Thảo </v>
      </c>
      <c r="M52" s="21" t="str">
        <f t="shared" si="10"/>
        <v>Vân</v>
      </c>
    </row>
    <row r="53" spans="1:13" ht="30" customHeight="1" x14ac:dyDescent="0.25">
      <c r="A53" s="13">
        <f t="shared" si="11"/>
        <v>13</v>
      </c>
      <c r="B53" s="24" t="s">
        <v>156</v>
      </c>
      <c r="C53" s="15" t="s">
        <v>1</v>
      </c>
      <c r="D53" s="16" t="s">
        <v>157</v>
      </c>
      <c r="E53" s="16" t="s">
        <v>16</v>
      </c>
      <c r="F53" s="17" t="s">
        <v>17</v>
      </c>
      <c r="G53" s="16" t="s">
        <v>158</v>
      </c>
      <c r="H53" s="16" t="s">
        <v>159</v>
      </c>
      <c r="I53" s="18" t="s">
        <v>59</v>
      </c>
      <c r="J53" s="19"/>
      <c r="K53" s="20" t="str">
        <f t="shared" si="8"/>
        <v>2005</v>
      </c>
      <c r="L53" s="21" t="str">
        <f t="shared" si="9"/>
        <v xml:space="preserve">Lê Nguyễn Dân </v>
      </c>
      <c r="M53" s="21" t="str">
        <f t="shared" si="10"/>
        <v>An</v>
      </c>
    </row>
    <row r="54" spans="1:13" ht="30" customHeight="1" x14ac:dyDescent="0.25">
      <c r="A54" s="13">
        <f t="shared" si="11"/>
        <v>14</v>
      </c>
      <c r="B54" s="23" t="s">
        <v>160</v>
      </c>
      <c r="C54" s="15" t="s">
        <v>1</v>
      </c>
      <c r="D54" s="16" t="s">
        <v>161</v>
      </c>
      <c r="E54" s="16" t="s">
        <v>16</v>
      </c>
      <c r="F54" s="17" t="s">
        <v>27</v>
      </c>
      <c r="G54" s="16" t="s">
        <v>162</v>
      </c>
      <c r="H54" s="16" t="s">
        <v>163</v>
      </c>
      <c r="I54" s="18" t="s">
        <v>59</v>
      </c>
      <c r="J54" s="19"/>
      <c r="K54" s="20" t="str">
        <f t="shared" si="8"/>
        <v>2005</v>
      </c>
      <c r="L54" s="21" t="str">
        <f t="shared" si="9"/>
        <v xml:space="preserve">Huỳnh Thị Ngọc </v>
      </c>
      <c r="M54" s="21" t="str">
        <f t="shared" si="10"/>
        <v>Anh</v>
      </c>
    </row>
    <row r="55" spans="1:13" ht="30" customHeight="1" x14ac:dyDescent="0.25">
      <c r="A55" s="13">
        <f t="shared" si="11"/>
        <v>15</v>
      </c>
      <c r="B55" s="14" t="s">
        <v>164</v>
      </c>
      <c r="C55" s="15" t="s">
        <v>0</v>
      </c>
      <c r="D55" s="16" t="s">
        <v>165</v>
      </c>
      <c r="E55" s="16" t="s">
        <v>16</v>
      </c>
      <c r="F55" s="17" t="s">
        <v>17</v>
      </c>
      <c r="G55" s="16" t="s">
        <v>166</v>
      </c>
      <c r="H55" s="16" t="s">
        <v>167</v>
      </c>
      <c r="I55" s="18" t="s">
        <v>59</v>
      </c>
      <c r="J55" s="19"/>
      <c r="K55" s="20" t="str">
        <f t="shared" si="8"/>
        <v>2005</v>
      </c>
      <c r="L55" s="21" t="str">
        <f t="shared" si="9"/>
        <v xml:space="preserve">Phan Văn </v>
      </c>
      <c r="M55" s="21" t="str">
        <f t="shared" si="10"/>
        <v>Bình</v>
      </c>
    </row>
    <row r="56" spans="1:13" ht="30" customHeight="1" x14ac:dyDescent="0.25">
      <c r="A56" s="13">
        <f t="shared" si="11"/>
        <v>16</v>
      </c>
      <c r="B56" s="14" t="s">
        <v>168</v>
      </c>
      <c r="C56" s="15" t="s">
        <v>0</v>
      </c>
      <c r="D56" s="16" t="s">
        <v>169</v>
      </c>
      <c r="E56" s="16" t="s">
        <v>16</v>
      </c>
      <c r="F56" s="17" t="s">
        <v>27</v>
      </c>
      <c r="G56" s="16" t="s">
        <v>170</v>
      </c>
      <c r="H56" s="16" t="s">
        <v>171</v>
      </c>
      <c r="I56" s="18" t="s">
        <v>59</v>
      </c>
      <c r="J56" s="19"/>
      <c r="K56" s="20" t="str">
        <f t="shared" si="8"/>
        <v>2005</v>
      </c>
      <c r="L56" s="21" t="str">
        <f t="shared" si="9"/>
        <v xml:space="preserve">Lê Việt </v>
      </c>
      <c r="M56" s="21" t="str">
        <f t="shared" si="10"/>
        <v>Cường</v>
      </c>
    </row>
    <row r="57" spans="1:13" ht="30" customHeight="1" x14ac:dyDescent="0.25">
      <c r="A57" s="13">
        <f t="shared" si="11"/>
        <v>17</v>
      </c>
      <c r="B57" s="14" t="s">
        <v>172</v>
      </c>
      <c r="C57" s="15" t="s">
        <v>0</v>
      </c>
      <c r="D57" s="16" t="s">
        <v>173</v>
      </c>
      <c r="E57" s="16" t="s">
        <v>16</v>
      </c>
      <c r="F57" s="17" t="s">
        <v>27</v>
      </c>
      <c r="G57" s="16" t="s">
        <v>174</v>
      </c>
      <c r="H57" s="16" t="s">
        <v>175</v>
      </c>
      <c r="I57" s="18" t="s">
        <v>59</v>
      </c>
      <c r="J57" s="19"/>
      <c r="K57" s="20" t="str">
        <f t="shared" si="8"/>
        <v>2005</v>
      </c>
      <c r="L57" s="21" t="str">
        <f t="shared" si="9"/>
        <v xml:space="preserve">Trần Nguyễn Chí </v>
      </c>
      <c r="M57" s="21" t="str">
        <f t="shared" si="10"/>
        <v>Cường</v>
      </c>
    </row>
    <row r="58" spans="1:13" ht="30" customHeight="1" x14ac:dyDescent="0.25">
      <c r="A58" s="13">
        <f t="shared" si="11"/>
        <v>18</v>
      </c>
      <c r="B58" s="14" t="s">
        <v>176</v>
      </c>
      <c r="C58" s="15" t="s">
        <v>0</v>
      </c>
      <c r="D58" s="16" t="s">
        <v>177</v>
      </c>
      <c r="E58" s="16" t="s">
        <v>16</v>
      </c>
      <c r="F58" s="17" t="s">
        <v>17</v>
      </c>
      <c r="G58" s="16" t="s">
        <v>178</v>
      </c>
      <c r="H58" s="16" t="s">
        <v>179</v>
      </c>
      <c r="I58" s="18" t="s">
        <v>59</v>
      </c>
      <c r="J58" s="19"/>
      <c r="K58" s="20" t="str">
        <f t="shared" si="8"/>
        <v>2005</v>
      </c>
      <c r="L58" s="21" t="str">
        <f t="shared" si="9"/>
        <v xml:space="preserve">Trần Hữu </v>
      </c>
      <c r="M58" s="21" t="str">
        <f t="shared" si="10"/>
        <v>Đang</v>
      </c>
    </row>
    <row r="59" spans="1:13" ht="30" customHeight="1" x14ac:dyDescent="0.25">
      <c r="A59" s="13">
        <f t="shared" si="11"/>
        <v>19</v>
      </c>
      <c r="B59" s="23" t="s">
        <v>180</v>
      </c>
      <c r="C59" s="15" t="s">
        <v>1</v>
      </c>
      <c r="D59" s="16" t="s">
        <v>181</v>
      </c>
      <c r="E59" s="16" t="s">
        <v>16</v>
      </c>
      <c r="F59" s="17" t="s">
        <v>27</v>
      </c>
      <c r="G59" s="16" t="s">
        <v>182</v>
      </c>
      <c r="H59" s="16"/>
      <c r="I59" s="18" t="s">
        <v>59</v>
      </c>
      <c r="J59" s="19"/>
      <c r="K59" s="20" t="str">
        <f t="shared" si="8"/>
        <v>2005</v>
      </c>
      <c r="L59" s="21" t="str">
        <f t="shared" si="9"/>
        <v xml:space="preserve">Đỗ Thị Ngọc </v>
      </c>
      <c r="M59" s="21" t="str">
        <f t="shared" si="10"/>
        <v>Hạnh</v>
      </c>
    </row>
    <row r="60" spans="1:13" ht="17.100000000000001" customHeight="1" x14ac:dyDescent="0.2">
      <c r="A60" s="13" t="str">
        <f>IF(B60="","",1+#REF!)</f>
        <v/>
      </c>
      <c r="B60" s="24"/>
      <c r="C60" s="15"/>
      <c r="D60" s="38"/>
      <c r="E60" s="14"/>
      <c r="F60" s="14"/>
      <c r="G60" s="14"/>
      <c r="H60" s="14"/>
      <c r="I60" s="37"/>
      <c r="J60" s="19"/>
      <c r="K60" s="20" t="str">
        <f t="shared" si="8"/>
        <v/>
      </c>
      <c r="L60" s="21" t="str">
        <f t="shared" si="9"/>
        <v/>
      </c>
      <c r="M60" s="21" t="str">
        <f t="shared" si="10"/>
        <v/>
      </c>
    </row>
    <row r="61" spans="1:13" ht="17.100000000000001" customHeight="1" x14ac:dyDescent="0.2">
      <c r="A61" s="13" t="str">
        <f t="shared" si="11"/>
        <v/>
      </c>
      <c r="B61" s="14"/>
      <c r="C61" s="15"/>
      <c r="D61" s="36"/>
      <c r="E61" s="15"/>
      <c r="F61" s="14"/>
      <c r="G61" s="14"/>
      <c r="H61" s="14"/>
      <c r="I61" s="37"/>
      <c r="J61" s="19"/>
      <c r="K61" s="20" t="str">
        <f t="shared" si="8"/>
        <v/>
      </c>
      <c r="L61" s="21" t="str">
        <f t="shared" si="9"/>
        <v/>
      </c>
      <c r="M61" s="21" t="str">
        <f t="shared" si="10"/>
        <v/>
      </c>
    </row>
    <row r="62" spans="1:13" ht="17.100000000000001" customHeight="1" x14ac:dyDescent="0.2">
      <c r="A62" s="13" t="str">
        <f t="shared" si="11"/>
        <v/>
      </c>
      <c r="B62" s="14"/>
      <c r="C62" s="15"/>
      <c r="D62" s="36"/>
      <c r="E62" s="15"/>
      <c r="F62" s="14"/>
      <c r="G62" s="14"/>
      <c r="H62" s="60"/>
      <c r="I62" s="37"/>
      <c r="J62" s="19"/>
      <c r="K62" s="20" t="str">
        <f t="shared" si="8"/>
        <v/>
      </c>
      <c r="L62" s="21" t="str">
        <f t="shared" si="9"/>
        <v/>
      </c>
      <c r="M62" s="21" t="str">
        <f t="shared" si="10"/>
        <v/>
      </c>
    </row>
    <row r="63" spans="1:13" ht="17.100000000000001" customHeight="1" x14ac:dyDescent="0.2">
      <c r="A63" s="13" t="str">
        <f t="shared" si="11"/>
        <v/>
      </c>
      <c r="B63" s="14"/>
      <c r="C63" s="15"/>
      <c r="D63" s="39"/>
      <c r="E63" s="15"/>
      <c r="F63" s="14"/>
      <c r="G63" s="14"/>
      <c r="H63" s="14"/>
      <c r="I63" s="37"/>
      <c r="J63" s="19"/>
      <c r="K63" s="20" t="str">
        <f t="shared" si="8"/>
        <v/>
      </c>
      <c r="L63" s="21" t="str">
        <f t="shared" si="9"/>
        <v/>
      </c>
      <c r="M63" s="21" t="str">
        <f t="shared" si="10"/>
        <v/>
      </c>
    </row>
    <row r="64" spans="1:13" ht="17.100000000000001" customHeight="1" x14ac:dyDescent="0.2">
      <c r="A64" s="13" t="str">
        <f t="shared" si="11"/>
        <v/>
      </c>
      <c r="B64" s="14"/>
      <c r="C64" s="32"/>
      <c r="D64" s="38"/>
      <c r="E64" s="14"/>
      <c r="F64" s="14"/>
      <c r="G64" s="14"/>
      <c r="H64" s="14"/>
      <c r="I64" s="37"/>
      <c r="J64" s="19"/>
      <c r="K64" s="20" t="str">
        <f t="shared" si="8"/>
        <v/>
      </c>
      <c r="L64" s="21" t="str">
        <f t="shared" si="9"/>
        <v/>
      </c>
      <c r="M64" s="21" t="str">
        <f t="shared" si="10"/>
        <v/>
      </c>
    </row>
    <row r="65" spans="1:13" ht="17.100000000000001" customHeight="1" x14ac:dyDescent="0.2">
      <c r="A65" s="13" t="str">
        <f t="shared" si="11"/>
        <v/>
      </c>
      <c r="B65" s="60"/>
      <c r="C65" s="15"/>
      <c r="D65" s="36"/>
      <c r="E65" s="15"/>
      <c r="F65" s="14"/>
      <c r="G65" s="14"/>
      <c r="H65" s="60"/>
      <c r="I65" s="37"/>
      <c r="J65" s="19"/>
      <c r="K65" s="20" t="str">
        <f t="shared" si="8"/>
        <v/>
      </c>
      <c r="L65" s="21" t="str">
        <f t="shared" si="9"/>
        <v/>
      </c>
      <c r="M65" s="21" t="str">
        <f t="shared" si="10"/>
        <v/>
      </c>
    </row>
    <row r="66" spans="1:13" ht="17.100000000000001" customHeight="1" x14ac:dyDescent="0.2">
      <c r="A66" s="13" t="str">
        <f>IF(B66="","",1+A65)</f>
        <v/>
      </c>
      <c r="B66" s="14"/>
      <c r="C66" s="15"/>
      <c r="D66" s="36"/>
      <c r="E66" s="15"/>
      <c r="F66" s="14"/>
      <c r="G66" s="14"/>
      <c r="H66" s="14"/>
      <c r="I66" s="37"/>
      <c r="J66" s="19"/>
      <c r="K66" s="20" t="str">
        <f t="shared" si="8"/>
        <v/>
      </c>
      <c r="L66" s="21" t="str">
        <f t="shared" si="9"/>
        <v/>
      </c>
      <c r="M66" s="21" t="str">
        <f t="shared" si="10"/>
        <v/>
      </c>
    </row>
    <row r="67" spans="1:13" ht="18" customHeight="1" x14ac:dyDescent="0.2">
      <c r="A67" s="79" t="str">
        <f>"Tổng cộng danh sách có "&amp;SUBTOTAL(3,B41:B66)&amp;" học sinh./."</f>
        <v>Tổng cộng danh sách có 19 học sinh./.</v>
      </c>
      <c r="B67" s="79"/>
      <c r="C67" s="79"/>
      <c r="D67" s="40" t="s">
        <v>144</v>
      </c>
      <c r="E67" s="41" t="s">
        <v>145</v>
      </c>
      <c r="F67" s="40" t="s">
        <v>146</v>
      </c>
      <c r="G67" s="80" t="s">
        <v>398</v>
      </c>
      <c r="H67" s="80"/>
      <c r="I67" s="80"/>
      <c r="K67" s="42"/>
      <c r="L67" s="20"/>
      <c r="M67" s="20"/>
    </row>
    <row r="68" spans="1:13" ht="18" customHeight="1" x14ac:dyDescent="0.2">
      <c r="A68" s="61"/>
      <c r="B68" s="44" t="s">
        <v>147</v>
      </c>
      <c r="C68" s="45">
        <f>COUNTIF($C$41:$C$66,"Nam")</f>
        <v>7</v>
      </c>
      <c r="D68" s="46" t="s">
        <v>148</v>
      </c>
      <c r="E68" s="45">
        <f>COUNTIF(K41:K66,"2005")</f>
        <v>19</v>
      </c>
      <c r="G68" s="81" t="s">
        <v>149</v>
      </c>
      <c r="H68" s="81"/>
      <c r="I68" s="81"/>
      <c r="K68" s="42"/>
      <c r="L68" s="20"/>
      <c r="M68" s="20"/>
    </row>
    <row r="69" spans="1:13" ht="18" customHeight="1" x14ac:dyDescent="0.2">
      <c r="A69" s="61"/>
      <c r="B69" s="44" t="s">
        <v>150</v>
      </c>
      <c r="C69" s="45">
        <f>COUNTIF($C$41:$C$66,"Nữ")</f>
        <v>12</v>
      </c>
      <c r="D69" s="46" t="s">
        <v>151</v>
      </c>
      <c r="E69" s="45">
        <f>COUNTIF(K41:K66,"2004")</f>
        <v>0</v>
      </c>
      <c r="F69" s="22"/>
      <c r="G69" s="47"/>
      <c r="H69" s="47"/>
      <c r="I69" s="48"/>
      <c r="K69" s="42"/>
      <c r="L69" s="20"/>
      <c r="M69" s="20"/>
    </row>
    <row r="70" spans="1:13" ht="18" customHeight="1" x14ac:dyDescent="0.2">
      <c r="A70" s="62"/>
      <c r="B70" s="63"/>
      <c r="C70" s="64"/>
      <c r="D70" s="46" t="s">
        <v>152</v>
      </c>
      <c r="E70" s="45">
        <f>COUNTIF(K41:K66,"2003")</f>
        <v>0</v>
      </c>
      <c r="F70" s="53"/>
      <c r="G70" s="47"/>
      <c r="H70" s="47"/>
      <c r="I70" s="54"/>
      <c r="K70" s="42"/>
      <c r="L70" s="20"/>
      <c r="M70" s="20"/>
    </row>
    <row r="71" spans="1:13" ht="18" customHeight="1" x14ac:dyDescent="0.2">
      <c r="A71" s="62"/>
      <c r="B71" s="63"/>
      <c r="C71" s="64"/>
      <c r="D71" s="46" t="s">
        <v>153</v>
      </c>
      <c r="E71" s="45">
        <f>COUNTIF(K41:K66,"2002")</f>
        <v>0</v>
      </c>
      <c r="F71" s="53"/>
      <c r="G71" s="47"/>
      <c r="H71" s="47"/>
      <c r="I71" s="54"/>
      <c r="K71" s="42"/>
      <c r="L71" s="20"/>
      <c r="M71" s="20"/>
    </row>
    <row r="72" spans="1:13" ht="18" customHeight="1" x14ac:dyDescent="0.2">
      <c r="A72" s="62"/>
      <c r="B72" s="63"/>
      <c r="C72" s="64"/>
      <c r="D72" s="46" t="s">
        <v>154</v>
      </c>
      <c r="E72" s="45">
        <f>COUNTIF(K41:K66,"2001")</f>
        <v>0</v>
      </c>
      <c r="G72" s="81" t="s">
        <v>155</v>
      </c>
      <c r="H72" s="81"/>
      <c r="I72" s="81"/>
      <c r="K72" s="42"/>
      <c r="L72" s="20"/>
      <c r="M72" s="20"/>
    </row>
    <row r="73" spans="1:13" s="3" customFormat="1" ht="18" customHeight="1" x14ac:dyDescent="0.25">
      <c r="A73" s="87" t="s">
        <v>404</v>
      </c>
      <c r="B73" s="87"/>
      <c r="C73" s="87"/>
      <c r="D73" s="87"/>
      <c r="E73" s="87"/>
      <c r="F73" s="87"/>
      <c r="G73" s="87"/>
      <c r="H73" s="87"/>
      <c r="I73" s="87"/>
      <c r="J73" s="20"/>
      <c r="K73" s="42"/>
      <c r="L73" s="20"/>
      <c r="M73" s="20"/>
    </row>
    <row r="74" spans="1:13" s="3" customFormat="1" ht="18" customHeight="1" x14ac:dyDescent="0.25">
      <c r="A74" s="87" t="s">
        <v>401</v>
      </c>
      <c r="B74" s="87"/>
      <c r="C74" s="87"/>
      <c r="D74" s="87"/>
      <c r="E74" s="87"/>
      <c r="F74" s="87"/>
      <c r="G74" s="87"/>
      <c r="H74" s="87"/>
      <c r="I74" s="87"/>
      <c r="K74" s="2"/>
    </row>
    <row r="75" spans="1:13" s="3" customFormat="1" ht="18" customHeight="1" x14ac:dyDescent="0.2">
      <c r="A75" s="4" t="s">
        <v>394</v>
      </c>
      <c r="B75" s="5"/>
      <c r="C75" s="82" t="s">
        <v>396</v>
      </c>
      <c r="D75" s="82"/>
      <c r="E75" s="82"/>
      <c r="F75" s="82"/>
      <c r="G75" s="82"/>
      <c r="H75" s="6" t="s">
        <v>395</v>
      </c>
      <c r="I75" s="7"/>
      <c r="J75" s="83" t="s">
        <v>2</v>
      </c>
      <c r="K75" s="85" t="s">
        <v>3</v>
      </c>
      <c r="L75" s="8"/>
      <c r="M75" s="8"/>
    </row>
    <row r="76" spans="1:13" s="56" customFormat="1" ht="20.100000000000001" customHeight="1" x14ac:dyDescent="0.2">
      <c r="A76" s="9" t="s">
        <v>5</v>
      </c>
      <c r="B76" s="65" t="s">
        <v>6</v>
      </c>
      <c r="C76" s="9" t="s">
        <v>7</v>
      </c>
      <c r="D76" s="9" t="s">
        <v>8</v>
      </c>
      <c r="E76" s="9" t="s">
        <v>4</v>
      </c>
      <c r="F76" s="9" t="s">
        <v>9</v>
      </c>
      <c r="G76" s="10" t="s">
        <v>10</v>
      </c>
      <c r="H76" s="10" t="s">
        <v>11</v>
      </c>
      <c r="I76" s="11" t="s">
        <v>12</v>
      </c>
      <c r="J76" s="84"/>
      <c r="K76" s="85"/>
      <c r="L76" s="86" t="s">
        <v>13</v>
      </c>
      <c r="M76" s="86"/>
    </row>
    <row r="77" spans="1:13" ht="30" customHeight="1" x14ac:dyDescent="0.25">
      <c r="A77" s="13">
        <f>IF(B77="","",1)</f>
        <v>1</v>
      </c>
      <c r="B77" s="14" t="s">
        <v>183</v>
      </c>
      <c r="C77" s="32" t="s">
        <v>0</v>
      </c>
      <c r="D77" s="16" t="s">
        <v>184</v>
      </c>
      <c r="E77" s="16" t="s">
        <v>16</v>
      </c>
      <c r="F77" s="17" t="s">
        <v>17</v>
      </c>
      <c r="G77" s="16" t="s">
        <v>185</v>
      </c>
      <c r="H77" s="16" t="s">
        <v>186</v>
      </c>
      <c r="I77" s="18" t="s">
        <v>59</v>
      </c>
      <c r="J77" s="19"/>
      <c r="K77" s="20" t="str">
        <f t="shared" ref="K77:K95" si="12">RIGHT(D77,4)</f>
        <v>2005</v>
      </c>
      <c r="L77" s="21" t="str">
        <f t="shared" ref="L77:L95" si="13">LEFT(B77,LEN(B77)-LEN(M77))</f>
        <v xml:space="preserve">Nguyễn Nhật </v>
      </c>
      <c r="M77" s="21" t="str">
        <f t="shared" ref="M77:M95" si="14">IF(ISERROR(FIND(" ",TRIM(B77),1)),"",RIGHT(TRIM(B77),LEN(TRIM(B77)) -FIND("#",SUBSTITUTE(TRIM(B77)," ","#",LEN(TRIM(B77))-LEN(SUBSTITUTE(TRIM(B77)," ",""))))))</f>
        <v>Hào</v>
      </c>
    </row>
    <row r="78" spans="1:13" ht="30" customHeight="1" x14ac:dyDescent="0.25">
      <c r="A78" s="13">
        <f>IF(B78="","",1+A77)</f>
        <v>2</v>
      </c>
      <c r="B78" s="34" t="s">
        <v>187</v>
      </c>
      <c r="C78" s="26" t="s">
        <v>0</v>
      </c>
      <c r="D78" s="16" t="s">
        <v>188</v>
      </c>
      <c r="E78" s="16" t="s">
        <v>16</v>
      </c>
      <c r="F78" s="17" t="s">
        <v>27</v>
      </c>
      <c r="G78" s="16" t="s">
        <v>189</v>
      </c>
      <c r="H78" s="16" t="s">
        <v>190</v>
      </c>
      <c r="I78" s="18" t="s">
        <v>59</v>
      </c>
      <c r="J78" s="19"/>
      <c r="K78" s="20" t="str">
        <f t="shared" si="12"/>
        <v>2005</v>
      </c>
      <c r="L78" s="21" t="str">
        <f t="shared" si="13"/>
        <v xml:space="preserve">Nguyễn Văn </v>
      </c>
      <c r="M78" s="21" t="str">
        <f t="shared" si="14"/>
        <v>Hoá</v>
      </c>
    </row>
    <row r="79" spans="1:13" ht="30" customHeight="1" x14ac:dyDescent="0.25">
      <c r="A79" s="13">
        <f t="shared" ref="A79:A101" si="15">IF(B79="","",1+A78)</f>
        <v>3</v>
      </c>
      <c r="B79" s="24" t="s">
        <v>191</v>
      </c>
      <c r="C79" s="15" t="s">
        <v>0</v>
      </c>
      <c r="D79" s="16" t="s">
        <v>192</v>
      </c>
      <c r="E79" s="16" t="s">
        <v>16</v>
      </c>
      <c r="F79" s="17" t="s">
        <v>27</v>
      </c>
      <c r="G79" s="16" t="s">
        <v>193</v>
      </c>
      <c r="H79" s="16" t="s">
        <v>194</v>
      </c>
      <c r="I79" s="18" t="s">
        <v>59</v>
      </c>
      <c r="J79" s="19"/>
      <c r="K79" s="20" t="str">
        <f t="shared" si="12"/>
        <v>2005</v>
      </c>
      <c r="L79" s="21" t="str">
        <f t="shared" si="13"/>
        <v xml:space="preserve">Lê Hà </v>
      </c>
      <c r="M79" s="21" t="str">
        <f t="shared" si="14"/>
        <v>Huy</v>
      </c>
    </row>
    <row r="80" spans="1:13" ht="30" customHeight="1" x14ac:dyDescent="0.25">
      <c r="A80" s="13">
        <f t="shared" si="15"/>
        <v>4</v>
      </c>
      <c r="B80" s="24" t="s">
        <v>195</v>
      </c>
      <c r="C80" s="15" t="s">
        <v>0</v>
      </c>
      <c r="D80" s="16" t="s">
        <v>196</v>
      </c>
      <c r="E80" s="16" t="s">
        <v>16</v>
      </c>
      <c r="F80" s="17" t="s">
        <v>17</v>
      </c>
      <c r="G80" s="16" t="s">
        <v>197</v>
      </c>
      <c r="H80" s="16" t="s">
        <v>198</v>
      </c>
      <c r="I80" s="18" t="s">
        <v>59</v>
      </c>
      <c r="J80" s="19"/>
      <c r="K80" s="20" t="str">
        <f t="shared" si="12"/>
        <v>2005</v>
      </c>
      <c r="L80" s="21" t="str">
        <f t="shared" si="13"/>
        <v xml:space="preserve">Ngô Quốc </v>
      </c>
      <c r="M80" s="21" t="str">
        <f t="shared" si="14"/>
        <v>Khang</v>
      </c>
    </row>
    <row r="81" spans="1:13" ht="30" customHeight="1" x14ac:dyDescent="0.25">
      <c r="A81" s="13">
        <f t="shared" si="15"/>
        <v>5</v>
      </c>
      <c r="B81" s="14" t="s">
        <v>199</v>
      </c>
      <c r="C81" s="15" t="s">
        <v>1</v>
      </c>
      <c r="D81" s="16" t="s">
        <v>200</v>
      </c>
      <c r="E81" s="16" t="s">
        <v>16</v>
      </c>
      <c r="F81" s="17" t="s">
        <v>17</v>
      </c>
      <c r="G81" s="16" t="s">
        <v>201</v>
      </c>
      <c r="H81" s="16" t="s">
        <v>202</v>
      </c>
      <c r="I81" s="18" t="s">
        <v>59</v>
      </c>
      <c r="J81" s="19"/>
      <c r="K81" s="20" t="str">
        <f t="shared" si="12"/>
        <v>2005</v>
      </c>
      <c r="L81" s="21" t="str">
        <f t="shared" si="13"/>
        <v xml:space="preserve">Trần Thị Thùy </v>
      </c>
      <c r="M81" s="21" t="str">
        <f t="shared" si="14"/>
        <v>Linh</v>
      </c>
    </row>
    <row r="82" spans="1:13" ht="30" customHeight="1" x14ac:dyDescent="0.25">
      <c r="A82" s="13">
        <f t="shared" si="15"/>
        <v>6</v>
      </c>
      <c r="B82" s="24" t="s">
        <v>203</v>
      </c>
      <c r="C82" s="15" t="s">
        <v>1</v>
      </c>
      <c r="D82" s="16" t="s">
        <v>35</v>
      </c>
      <c r="E82" s="16" t="s">
        <v>16</v>
      </c>
      <c r="F82" s="17" t="s">
        <v>17</v>
      </c>
      <c r="G82" s="16" t="s">
        <v>204</v>
      </c>
      <c r="H82" s="16" t="s">
        <v>205</v>
      </c>
      <c r="I82" s="18" t="s">
        <v>59</v>
      </c>
      <c r="J82" s="28"/>
      <c r="K82" s="20" t="str">
        <f t="shared" si="12"/>
        <v>2005</v>
      </c>
      <c r="L82" s="21" t="str">
        <f t="shared" si="13"/>
        <v xml:space="preserve">Lê Thị Phương </v>
      </c>
      <c r="M82" s="21" t="str">
        <f t="shared" si="14"/>
        <v>Linh</v>
      </c>
    </row>
    <row r="83" spans="1:13" ht="30" customHeight="1" x14ac:dyDescent="0.25">
      <c r="A83" s="13">
        <f t="shared" si="15"/>
        <v>7</v>
      </c>
      <c r="B83" s="14" t="s">
        <v>206</v>
      </c>
      <c r="C83" s="15" t="s">
        <v>0</v>
      </c>
      <c r="D83" s="16" t="s">
        <v>177</v>
      </c>
      <c r="E83" s="16" t="s">
        <v>16</v>
      </c>
      <c r="F83" s="17" t="s">
        <v>27</v>
      </c>
      <c r="G83" s="16" t="s">
        <v>207</v>
      </c>
      <c r="H83" s="16" t="s">
        <v>208</v>
      </c>
      <c r="I83" s="18" t="s">
        <v>59</v>
      </c>
      <c r="J83" s="19"/>
      <c r="K83" s="20" t="str">
        <f t="shared" si="12"/>
        <v>2005</v>
      </c>
      <c r="L83" s="21" t="str">
        <f t="shared" si="13"/>
        <v xml:space="preserve">Phạm Văn </v>
      </c>
      <c r="M83" s="21" t="str">
        <f t="shared" si="14"/>
        <v>Nghĩa</v>
      </c>
    </row>
    <row r="84" spans="1:13" ht="30" customHeight="1" x14ac:dyDescent="0.25">
      <c r="A84" s="13">
        <f t="shared" si="15"/>
        <v>8</v>
      </c>
      <c r="B84" s="14" t="s">
        <v>209</v>
      </c>
      <c r="C84" s="15" t="s">
        <v>1</v>
      </c>
      <c r="D84" s="16" t="s">
        <v>210</v>
      </c>
      <c r="E84" s="33" t="s">
        <v>16</v>
      </c>
      <c r="F84" s="17" t="s">
        <v>17</v>
      </c>
      <c r="G84" s="16" t="s">
        <v>211</v>
      </c>
      <c r="H84" s="16" t="s">
        <v>212</v>
      </c>
      <c r="I84" s="18" t="s">
        <v>59</v>
      </c>
      <c r="J84" s="19"/>
      <c r="K84" s="20" t="str">
        <f t="shared" si="12"/>
        <v>2004</v>
      </c>
      <c r="L84" s="21" t="str">
        <f t="shared" si="13"/>
        <v xml:space="preserve">Nguyễn Thị Bảo </v>
      </c>
      <c r="M84" s="21" t="str">
        <f t="shared" si="14"/>
        <v>Ngọc</v>
      </c>
    </row>
    <row r="85" spans="1:13" ht="30" customHeight="1" x14ac:dyDescent="0.25">
      <c r="A85" s="13">
        <f t="shared" si="15"/>
        <v>9</v>
      </c>
      <c r="B85" s="23" t="s">
        <v>213</v>
      </c>
      <c r="C85" s="15" t="s">
        <v>0</v>
      </c>
      <c r="D85" s="16" t="s">
        <v>118</v>
      </c>
      <c r="E85" s="16" t="s">
        <v>16</v>
      </c>
      <c r="F85" s="17" t="s">
        <v>17</v>
      </c>
      <c r="G85" s="16" t="s">
        <v>214</v>
      </c>
      <c r="H85" s="16" t="s">
        <v>215</v>
      </c>
      <c r="I85" s="18" t="s">
        <v>59</v>
      </c>
      <c r="J85" s="19"/>
      <c r="K85" s="20" t="str">
        <f t="shared" si="12"/>
        <v>2005</v>
      </c>
      <c r="L85" s="21" t="str">
        <f t="shared" si="13"/>
        <v xml:space="preserve">Đặng Đỗ Khánh </v>
      </c>
      <c r="M85" s="21" t="str">
        <f t="shared" si="14"/>
        <v>Nguyên</v>
      </c>
    </row>
    <row r="86" spans="1:13" ht="30" customHeight="1" x14ac:dyDescent="0.25">
      <c r="A86" s="13">
        <f t="shared" si="15"/>
        <v>10</v>
      </c>
      <c r="B86" s="14" t="s">
        <v>216</v>
      </c>
      <c r="C86" s="15" t="s">
        <v>1</v>
      </c>
      <c r="D86" s="16" t="s">
        <v>217</v>
      </c>
      <c r="E86" s="16" t="s">
        <v>16</v>
      </c>
      <c r="F86" s="17" t="s">
        <v>27</v>
      </c>
      <c r="G86" s="16" t="s">
        <v>218</v>
      </c>
      <c r="H86" s="16" t="s">
        <v>219</v>
      </c>
      <c r="I86" s="18" t="s">
        <v>59</v>
      </c>
      <c r="J86" s="28"/>
      <c r="K86" s="20" t="str">
        <f t="shared" si="12"/>
        <v>2005</v>
      </c>
      <c r="L86" s="21" t="str">
        <f t="shared" si="13"/>
        <v xml:space="preserve">Nguyễn Ngọc Huỳnh </v>
      </c>
      <c r="M86" s="21" t="str">
        <f t="shared" si="14"/>
        <v>Như</v>
      </c>
    </row>
    <row r="87" spans="1:13" ht="30" customHeight="1" x14ac:dyDescent="0.25">
      <c r="A87" s="13">
        <f t="shared" si="15"/>
        <v>11</v>
      </c>
      <c r="B87" s="24" t="s">
        <v>220</v>
      </c>
      <c r="C87" s="15" t="s">
        <v>1</v>
      </c>
      <c r="D87" s="16" t="s">
        <v>221</v>
      </c>
      <c r="E87" s="16" t="s">
        <v>16</v>
      </c>
      <c r="F87" s="17" t="s">
        <v>27</v>
      </c>
      <c r="G87" s="16" t="s">
        <v>222</v>
      </c>
      <c r="H87" s="16" t="s">
        <v>223</v>
      </c>
      <c r="I87" s="18" t="s">
        <v>59</v>
      </c>
      <c r="J87" s="19"/>
      <c r="K87" s="20" t="str">
        <f t="shared" si="12"/>
        <v>2005</v>
      </c>
      <c r="L87" s="21" t="str">
        <f t="shared" si="13"/>
        <v xml:space="preserve">Phạm Thị Ánh </v>
      </c>
      <c r="M87" s="21" t="str">
        <f t="shared" si="14"/>
        <v>Như</v>
      </c>
    </row>
    <row r="88" spans="1:13" ht="30" customHeight="1" x14ac:dyDescent="0.25">
      <c r="A88" s="13">
        <f t="shared" si="15"/>
        <v>12</v>
      </c>
      <c r="B88" s="24" t="s">
        <v>224</v>
      </c>
      <c r="C88" s="15" t="s">
        <v>0</v>
      </c>
      <c r="D88" s="58" t="s">
        <v>225</v>
      </c>
      <c r="E88" s="58" t="s">
        <v>16</v>
      </c>
      <c r="F88" s="17" t="s">
        <v>17</v>
      </c>
      <c r="G88" s="59" t="s">
        <v>226</v>
      </c>
      <c r="H88" s="59" t="s">
        <v>227</v>
      </c>
      <c r="I88" s="18" t="s">
        <v>59</v>
      </c>
      <c r="J88" s="19"/>
      <c r="K88" s="20" t="str">
        <f t="shared" si="12"/>
        <v>2005</v>
      </c>
      <c r="L88" s="21" t="str">
        <f t="shared" si="13"/>
        <v xml:space="preserve">Huỳnh Hồng </v>
      </c>
      <c r="M88" s="21" t="str">
        <f t="shared" si="14"/>
        <v>Nhựt</v>
      </c>
    </row>
    <row r="89" spans="1:13" ht="30" customHeight="1" x14ac:dyDescent="0.25">
      <c r="A89" s="13">
        <f t="shared" si="15"/>
        <v>13</v>
      </c>
      <c r="B89" s="14" t="s">
        <v>228</v>
      </c>
      <c r="C89" s="15" t="s">
        <v>0</v>
      </c>
      <c r="D89" s="16" t="s">
        <v>229</v>
      </c>
      <c r="E89" s="16" t="s">
        <v>16</v>
      </c>
      <c r="F89" s="17" t="s">
        <v>17</v>
      </c>
      <c r="G89" s="16" t="s">
        <v>230</v>
      </c>
      <c r="H89" s="16" t="s">
        <v>231</v>
      </c>
      <c r="I89" s="18" t="s">
        <v>59</v>
      </c>
      <c r="J89" s="19"/>
      <c r="K89" s="20" t="str">
        <f t="shared" si="12"/>
        <v>2005</v>
      </c>
      <c r="L89" s="21" t="str">
        <f t="shared" si="13"/>
        <v xml:space="preserve">Võ Thanh </v>
      </c>
      <c r="M89" s="21" t="str">
        <f t="shared" si="14"/>
        <v>Phát</v>
      </c>
    </row>
    <row r="90" spans="1:13" ht="30" customHeight="1" x14ac:dyDescent="0.25">
      <c r="A90" s="13">
        <f t="shared" si="15"/>
        <v>14</v>
      </c>
      <c r="B90" s="23" t="s">
        <v>232</v>
      </c>
      <c r="C90" s="15" t="s">
        <v>1</v>
      </c>
      <c r="D90" s="16" t="s">
        <v>233</v>
      </c>
      <c r="E90" s="16" t="s">
        <v>16</v>
      </c>
      <c r="F90" s="17" t="s">
        <v>17</v>
      </c>
      <c r="G90" s="16" t="s">
        <v>234</v>
      </c>
      <c r="H90" s="16" t="s">
        <v>235</v>
      </c>
      <c r="I90" s="18" t="s">
        <v>59</v>
      </c>
      <c r="J90" s="19"/>
      <c r="K90" s="20" t="str">
        <f t="shared" si="12"/>
        <v>2005</v>
      </c>
      <c r="L90" s="21" t="str">
        <f t="shared" si="13"/>
        <v xml:space="preserve">Nguyễn Diễm </v>
      </c>
      <c r="M90" s="21" t="str">
        <f t="shared" si="14"/>
        <v>Quỳnh</v>
      </c>
    </row>
    <row r="91" spans="1:13" ht="30" customHeight="1" x14ac:dyDescent="0.25">
      <c r="A91" s="13">
        <f t="shared" si="15"/>
        <v>15</v>
      </c>
      <c r="B91" s="14" t="s">
        <v>236</v>
      </c>
      <c r="C91" s="15" t="s">
        <v>0</v>
      </c>
      <c r="D91" s="16" t="s">
        <v>237</v>
      </c>
      <c r="E91" s="16" t="s">
        <v>16</v>
      </c>
      <c r="F91" s="17" t="s">
        <v>17</v>
      </c>
      <c r="G91" s="16" t="s">
        <v>238</v>
      </c>
      <c r="H91" s="16" t="s">
        <v>239</v>
      </c>
      <c r="I91" s="18" t="s">
        <v>59</v>
      </c>
      <c r="J91" s="19"/>
      <c r="K91" s="20" t="str">
        <f t="shared" si="12"/>
        <v>2005</v>
      </c>
      <c r="L91" s="21" t="str">
        <f t="shared" si="13"/>
        <v xml:space="preserve">Nguyễn Hữu </v>
      </c>
      <c r="M91" s="21" t="str">
        <f t="shared" si="14"/>
        <v>Tài</v>
      </c>
    </row>
    <row r="92" spans="1:13" ht="30" customHeight="1" x14ac:dyDescent="0.25">
      <c r="A92" s="13">
        <f t="shared" si="15"/>
        <v>16</v>
      </c>
      <c r="B92" s="14" t="s">
        <v>240</v>
      </c>
      <c r="C92" s="32" t="s">
        <v>0</v>
      </c>
      <c r="D92" s="16" t="s">
        <v>241</v>
      </c>
      <c r="E92" s="16" t="s">
        <v>16</v>
      </c>
      <c r="F92" s="17" t="s">
        <v>17</v>
      </c>
      <c r="G92" s="16" t="s">
        <v>242</v>
      </c>
      <c r="H92" s="16" t="s">
        <v>243</v>
      </c>
      <c r="I92" s="18" t="s">
        <v>59</v>
      </c>
      <c r="J92" s="19"/>
      <c r="K92" s="20" t="str">
        <f t="shared" si="12"/>
        <v>2005</v>
      </c>
      <c r="L92" s="21" t="str">
        <f t="shared" si="13"/>
        <v xml:space="preserve">Đặng Thanh </v>
      </c>
      <c r="M92" s="21" t="str">
        <f t="shared" si="14"/>
        <v>Tâm</v>
      </c>
    </row>
    <row r="93" spans="1:13" ht="30" customHeight="1" x14ac:dyDescent="0.25">
      <c r="A93" s="13">
        <f t="shared" si="15"/>
        <v>17</v>
      </c>
      <c r="B93" s="24" t="s">
        <v>244</v>
      </c>
      <c r="C93" s="15" t="s">
        <v>1</v>
      </c>
      <c r="D93" s="16" t="s">
        <v>245</v>
      </c>
      <c r="E93" s="16" t="s">
        <v>16</v>
      </c>
      <c r="F93" s="17" t="s">
        <v>27</v>
      </c>
      <c r="G93" s="16" t="s">
        <v>246</v>
      </c>
      <c r="H93" s="16" t="s">
        <v>247</v>
      </c>
      <c r="I93" s="18" t="s">
        <v>59</v>
      </c>
      <c r="J93" s="19"/>
      <c r="K93" s="20" t="str">
        <f t="shared" si="12"/>
        <v>2005</v>
      </c>
      <c r="L93" s="21" t="str">
        <f t="shared" si="13"/>
        <v xml:space="preserve">Phan Thị Kim </v>
      </c>
      <c r="M93" s="21" t="str">
        <f t="shared" si="14"/>
        <v>Thảo</v>
      </c>
    </row>
    <row r="94" spans="1:13" s="68" customFormat="1" ht="30" customHeight="1" x14ac:dyDescent="0.25">
      <c r="A94" s="13">
        <f t="shared" si="15"/>
        <v>18</v>
      </c>
      <c r="B94" s="24" t="s">
        <v>248</v>
      </c>
      <c r="C94" s="15" t="s">
        <v>1</v>
      </c>
      <c r="D94" s="16" t="s">
        <v>249</v>
      </c>
      <c r="E94" s="16" t="s">
        <v>16</v>
      </c>
      <c r="F94" s="17" t="s">
        <v>17</v>
      </c>
      <c r="G94" s="16" t="s">
        <v>250</v>
      </c>
      <c r="H94" s="16" t="s">
        <v>251</v>
      </c>
      <c r="I94" s="18" t="s">
        <v>59</v>
      </c>
      <c r="J94" s="19"/>
      <c r="K94" s="20" t="str">
        <f t="shared" si="12"/>
        <v>2005</v>
      </c>
      <c r="L94" s="21" t="str">
        <f t="shared" si="13"/>
        <v xml:space="preserve">Nguyễn Thị Bích </v>
      </c>
      <c r="M94" s="21" t="str">
        <f t="shared" si="14"/>
        <v>Trâm</v>
      </c>
    </row>
    <row r="95" spans="1:13" ht="30" customHeight="1" x14ac:dyDescent="0.25">
      <c r="A95" s="13">
        <f t="shared" si="15"/>
        <v>19</v>
      </c>
      <c r="B95" s="23" t="s">
        <v>252</v>
      </c>
      <c r="C95" s="15" t="s">
        <v>0</v>
      </c>
      <c r="D95" s="16" t="s">
        <v>253</v>
      </c>
      <c r="E95" s="16" t="s">
        <v>16</v>
      </c>
      <c r="F95" s="17" t="s">
        <v>27</v>
      </c>
      <c r="G95" s="16" t="s">
        <v>254</v>
      </c>
      <c r="H95" s="16" t="s">
        <v>255</v>
      </c>
      <c r="I95" s="18" t="s">
        <v>59</v>
      </c>
      <c r="J95" s="19"/>
      <c r="K95" s="20" t="str">
        <f t="shared" si="12"/>
        <v>2005</v>
      </c>
      <c r="L95" s="21" t="str">
        <f t="shared" si="13"/>
        <v xml:space="preserve">Trần Minh </v>
      </c>
      <c r="M95" s="21" t="str">
        <f t="shared" si="14"/>
        <v>Trí</v>
      </c>
    </row>
    <row r="96" spans="1:13" ht="17.100000000000001" customHeight="1" x14ac:dyDescent="0.2">
      <c r="A96" s="13" t="str">
        <f>IF(B96="","",1+#REF!)</f>
        <v/>
      </c>
      <c r="B96" s="25"/>
      <c r="C96" s="26"/>
      <c r="D96" s="71"/>
      <c r="E96" s="26"/>
      <c r="F96" s="25"/>
      <c r="G96" s="34"/>
      <c r="H96" s="34"/>
      <c r="I96" s="27"/>
      <c r="J96" s="19"/>
      <c r="K96" s="20" t="str">
        <f t="shared" ref="K96:K101" si="16">RIGHT(D96,4)</f>
        <v/>
      </c>
      <c r="L96" s="21" t="str">
        <f t="shared" ref="L96:L101" si="17">LEFT(B96,LEN(B96)-LEN(M96))</f>
        <v/>
      </c>
      <c r="M96" s="21" t="str">
        <f t="shared" ref="M96:M101" si="18">IF(ISERROR(FIND(" ",TRIM(B96),1)),"",RIGHT(TRIM(B96),LEN(TRIM(B96)) -FIND("#",SUBSTITUTE(TRIM(B96)," ","#",LEN(TRIM(B96))-LEN(SUBSTITUTE(TRIM(B96)," ",""))))))</f>
        <v/>
      </c>
    </row>
    <row r="97" spans="1:13" ht="17.100000000000001" customHeight="1" x14ac:dyDescent="0.2">
      <c r="A97" s="13" t="str">
        <f t="shared" si="15"/>
        <v/>
      </c>
      <c r="B97" s="66"/>
      <c r="C97" s="26"/>
      <c r="D97" s="70"/>
      <c r="E97" s="34"/>
      <c r="F97" s="34"/>
      <c r="G97" s="34"/>
      <c r="H97" s="34"/>
      <c r="I97" s="27"/>
      <c r="J97" s="19"/>
      <c r="K97" s="20" t="str">
        <f t="shared" si="16"/>
        <v/>
      </c>
      <c r="L97" s="21" t="str">
        <f t="shared" si="17"/>
        <v/>
      </c>
      <c r="M97" s="21" t="str">
        <f t="shared" si="18"/>
        <v/>
      </c>
    </row>
    <row r="98" spans="1:13" ht="17.100000000000001" customHeight="1" x14ac:dyDescent="0.2">
      <c r="A98" s="13" t="str">
        <f t="shared" si="15"/>
        <v/>
      </c>
      <c r="B98" s="66"/>
      <c r="C98" s="26"/>
      <c r="D98" s="70"/>
      <c r="E98" s="34"/>
      <c r="F98" s="34"/>
      <c r="G98" s="34"/>
      <c r="H98" s="34"/>
      <c r="I98" s="27"/>
      <c r="J98" s="19"/>
      <c r="K98" s="20" t="str">
        <f t="shared" si="16"/>
        <v/>
      </c>
      <c r="L98" s="21" t="str">
        <f t="shared" si="17"/>
        <v/>
      </c>
      <c r="M98" s="21" t="str">
        <f t="shared" si="18"/>
        <v/>
      </c>
    </row>
    <row r="99" spans="1:13" ht="17.100000000000001" customHeight="1" x14ac:dyDescent="0.2">
      <c r="A99" s="13" t="str">
        <f t="shared" si="15"/>
        <v/>
      </c>
      <c r="B99" s="66"/>
      <c r="C99" s="26"/>
      <c r="D99" s="70"/>
      <c r="E99" s="34"/>
      <c r="F99" s="34"/>
      <c r="G99" s="34"/>
      <c r="H99" s="34"/>
      <c r="I99" s="27"/>
      <c r="J99" s="19"/>
      <c r="K99" s="20" t="str">
        <f t="shared" si="16"/>
        <v/>
      </c>
      <c r="L99" s="21" t="str">
        <f t="shared" si="17"/>
        <v/>
      </c>
      <c r="M99" s="21" t="str">
        <f t="shared" si="18"/>
        <v/>
      </c>
    </row>
    <row r="100" spans="1:13" ht="17.100000000000001" customHeight="1" x14ac:dyDescent="0.2">
      <c r="A100" s="13" t="str">
        <f t="shared" si="15"/>
        <v/>
      </c>
      <c r="B100" s="66"/>
      <c r="C100" s="26"/>
      <c r="D100" s="70"/>
      <c r="E100" s="34"/>
      <c r="F100" s="34"/>
      <c r="G100" s="34"/>
      <c r="H100" s="34"/>
      <c r="I100" s="27"/>
      <c r="J100" s="19"/>
      <c r="K100" s="20" t="str">
        <f t="shared" si="16"/>
        <v/>
      </c>
      <c r="L100" s="21" t="str">
        <f t="shared" si="17"/>
        <v/>
      </c>
      <c r="M100" s="21" t="str">
        <f t="shared" si="18"/>
        <v/>
      </c>
    </row>
    <row r="101" spans="1:13" ht="17.100000000000001" customHeight="1" x14ac:dyDescent="0.2">
      <c r="A101" s="13" t="str">
        <f t="shared" si="15"/>
        <v/>
      </c>
      <c r="B101" s="34"/>
      <c r="C101" s="26"/>
      <c r="D101" s="69"/>
      <c r="E101" s="26"/>
      <c r="F101" s="34"/>
      <c r="G101" s="34"/>
      <c r="H101" s="34"/>
      <c r="I101" s="27"/>
      <c r="J101" s="19"/>
      <c r="K101" s="20" t="str">
        <f t="shared" si="16"/>
        <v/>
      </c>
      <c r="L101" s="21" t="str">
        <f t="shared" si="17"/>
        <v/>
      </c>
      <c r="M101" s="21" t="str">
        <f t="shared" si="18"/>
        <v/>
      </c>
    </row>
    <row r="102" spans="1:13" ht="18" customHeight="1" x14ac:dyDescent="0.2">
      <c r="A102" s="79" t="str">
        <f>"Tổng cộng danh sách có "&amp;SUBTOTAL(3,B77:B101)&amp;" học sinh./."</f>
        <v>Tổng cộng danh sách có 19 học sinh./.</v>
      </c>
      <c r="B102" s="79"/>
      <c r="C102" s="79"/>
      <c r="D102" s="40" t="s">
        <v>144</v>
      </c>
      <c r="E102" s="41" t="s">
        <v>145</v>
      </c>
      <c r="F102" s="40" t="s">
        <v>146</v>
      </c>
      <c r="G102" s="80" t="s">
        <v>399</v>
      </c>
      <c r="H102" s="80"/>
      <c r="I102" s="80"/>
      <c r="K102" s="42"/>
      <c r="L102" s="20"/>
      <c r="M102" s="20"/>
    </row>
    <row r="103" spans="1:13" ht="18" customHeight="1" x14ac:dyDescent="0.2">
      <c r="A103" s="61"/>
      <c r="B103" s="44" t="s">
        <v>147</v>
      </c>
      <c r="C103" s="45">
        <f>COUNTIF(C77:C101,"Nam")</f>
        <v>11</v>
      </c>
      <c r="D103" s="46" t="s">
        <v>148</v>
      </c>
      <c r="E103" s="45">
        <f>COUNTIF(K76:K101,"2005")</f>
        <v>18</v>
      </c>
      <c r="G103" s="81" t="s">
        <v>149</v>
      </c>
      <c r="H103" s="81"/>
      <c r="I103" s="81"/>
      <c r="K103" s="42"/>
      <c r="L103" s="20"/>
      <c r="M103" s="20"/>
    </row>
    <row r="104" spans="1:13" ht="18" customHeight="1" x14ac:dyDescent="0.2">
      <c r="A104" s="61"/>
      <c r="B104" s="44" t="s">
        <v>150</v>
      </c>
      <c r="C104" s="45">
        <f>COUNTIF(C77:C101,"Nữ")</f>
        <v>8</v>
      </c>
      <c r="D104" s="46" t="s">
        <v>151</v>
      </c>
      <c r="E104" s="45">
        <f>COUNTIF(K76:K101,"2004")</f>
        <v>1</v>
      </c>
      <c r="F104" s="22"/>
      <c r="G104" s="47"/>
      <c r="H104" s="47"/>
      <c r="I104" s="48"/>
      <c r="K104" s="42"/>
      <c r="L104" s="20"/>
      <c r="M104" s="20"/>
    </row>
    <row r="105" spans="1:13" ht="18" customHeight="1" x14ac:dyDescent="0.2">
      <c r="A105" s="62"/>
      <c r="B105" s="63"/>
      <c r="C105" s="64"/>
      <c r="D105" s="46" t="s">
        <v>152</v>
      </c>
      <c r="E105" s="45">
        <f>COUNTIF(K76:K101,"2003")</f>
        <v>0</v>
      </c>
      <c r="F105" s="53"/>
      <c r="G105" s="47"/>
      <c r="H105" s="47"/>
      <c r="I105" s="54"/>
      <c r="K105" s="42"/>
      <c r="L105" s="20"/>
      <c r="M105" s="20"/>
    </row>
    <row r="106" spans="1:13" ht="18" customHeight="1" x14ac:dyDescent="0.2">
      <c r="A106" s="62"/>
      <c r="B106" s="63"/>
      <c r="C106" s="64"/>
      <c r="D106" s="46" t="s">
        <v>153</v>
      </c>
      <c r="E106" s="45">
        <f>COUNTIF(K76:K101,"2002")</f>
        <v>0</v>
      </c>
      <c r="F106" s="53"/>
      <c r="G106" s="47"/>
      <c r="H106" s="47"/>
      <c r="I106" s="54"/>
      <c r="K106" s="42"/>
      <c r="L106" s="20"/>
      <c r="M106" s="20"/>
    </row>
    <row r="107" spans="1:13" ht="18" customHeight="1" x14ac:dyDescent="0.2">
      <c r="A107" s="62"/>
      <c r="B107" s="63"/>
      <c r="C107" s="64"/>
      <c r="D107" s="46" t="s">
        <v>154</v>
      </c>
      <c r="E107" s="45">
        <f>COUNTIF(K76:K101,"2001")</f>
        <v>0</v>
      </c>
      <c r="G107" s="81" t="s">
        <v>155</v>
      </c>
      <c r="H107" s="81"/>
      <c r="I107" s="81"/>
      <c r="K107" s="42"/>
      <c r="L107" s="20"/>
      <c r="M107" s="20"/>
    </row>
    <row r="108" spans="1:13" s="3" customFormat="1" ht="18" customHeight="1" x14ac:dyDescent="0.25">
      <c r="A108" s="87" t="s">
        <v>405</v>
      </c>
      <c r="B108" s="87"/>
      <c r="C108" s="87"/>
      <c r="D108" s="87"/>
      <c r="E108" s="87"/>
      <c r="F108" s="87"/>
      <c r="G108" s="87"/>
      <c r="H108" s="87"/>
      <c r="I108" s="87"/>
      <c r="J108" s="20"/>
      <c r="K108" s="42"/>
      <c r="L108" s="20"/>
      <c r="M108" s="20"/>
    </row>
    <row r="109" spans="1:13" s="3" customFormat="1" ht="18" customHeight="1" x14ac:dyDescent="0.25">
      <c r="A109" s="87" t="s">
        <v>401</v>
      </c>
      <c r="B109" s="87"/>
      <c r="C109" s="87"/>
      <c r="D109" s="87"/>
      <c r="E109" s="87"/>
      <c r="F109" s="87"/>
      <c r="G109" s="87"/>
      <c r="H109" s="87"/>
      <c r="I109" s="87"/>
      <c r="K109" s="2"/>
    </row>
    <row r="110" spans="1:13" s="3" customFormat="1" ht="18" customHeight="1" x14ac:dyDescent="0.2">
      <c r="A110" s="4" t="s">
        <v>394</v>
      </c>
      <c r="B110" s="5"/>
      <c r="C110" s="82" t="s">
        <v>396</v>
      </c>
      <c r="D110" s="82"/>
      <c r="E110" s="82"/>
      <c r="F110" s="82"/>
      <c r="G110" s="82"/>
      <c r="H110" s="6" t="s">
        <v>395</v>
      </c>
      <c r="I110" s="7"/>
      <c r="J110" s="83" t="s">
        <v>2</v>
      </c>
      <c r="K110" s="85" t="s">
        <v>3</v>
      </c>
      <c r="L110" s="8"/>
      <c r="M110" s="8"/>
    </row>
    <row r="111" spans="1:13" s="56" customFormat="1" ht="20.100000000000001" customHeight="1" x14ac:dyDescent="0.2">
      <c r="A111" s="9" t="s">
        <v>5</v>
      </c>
      <c r="B111" s="65" t="s">
        <v>6</v>
      </c>
      <c r="C111" s="9" t="s">
        <v>7</v>
      </c>
      <c r="D111" s="9" t="s">
        <v>8</v>
      </c>
      <c r="E111" s="9" t="s">
        <v>4</v>
      </c>
      <c r="F111" s="9" t="s">
        <v>9</v>
      </c>
      <c r="G111" s="10" t="s">
        <v>10</v>
      </c>
      <c r="H111" s="10" t="s">
        <v>11</v>
      </c>
      <c r="I111" s="11" t="s">
        <v>12</v>
      </c>
      <c r="J111" s="84"/>
      <c r="K111" s="85"/>
      <c r="L111" s="86" t="s">
        <v>13</v>
      </c>
      <c r="M111" s="86"/>
    </row>
    <row r="112" spans="1:13" ht="30" customHeight="1" x14ac:dyDescent="0.25">
      <c r="A112" s="13">
        <f>IF(B112="","",1)</f>
        <v>1</v>
      </c>
      <c r="B112" s="14" t="s">
        <v>256</v>
      </c>
      <c r="C112" s="15" t="s">
        <v>0</v>
      </c>
      <c r="D112" s="16" t="s">
        <v>257</v>
      </c>
      <c r="E112" s="16" t="s">
        <v>16</v>
      </c>
      <c r="F112" s="17" t="s">
        <v>17</v>
      </c>
      <c r="G112" s="16" t="s">
        <v>258</v>
      </c>
      <c r="H112" s="16" t="s">
        <v>259</v>
      </c>
      <c r="I112" s="18" t="s">
        <v>59</v>
      </c>
      <c r="J112" s="28"/>
      <c r="K112" s="20" t="str">
        <f>RIGHT(D112,4)</f>
        <v>2004</v>
      </c>
      <c r="L112" s="21" t="str">
        <f t="shared" ref="L112:L137" si="19">LEFT(B112,LEN(B112)-LEN(M112))</f>
        <v xml:space="preserve">Nguyễn Nhật Quốc </v>
      </c>
      <c r="M112" s="21" t="str">
        <f>IF(ISERROR(FIND(" ",TRIM(B112),1)),"",RIGHT(TRIM(B112),LEN(TRIM(B112)) -FIND("#",SUBSTITUTE(TRIM(B112)," ","#",LEN(TRIM(B112))-LEN(SUBSTITUTE(TRIM(B112)," ",""))))))</f>
        <v>Triệu</v>
      </c>
    </row>
    <row r="113" spans="1:13" ht="30" customHeight="1" x14ac:dyDescent="0.25">
      <c r="A113" s="13">
        <f t="shared" ref="A113:A137" si="20">IF(B113="","",1+A112)</f>
        <v>2</v>
      </c>
      <c r="B113" s="14" t="s">
        <v>260</v>
      </c>
      <c r="C113" s="15" t="s">
        <v>1</v>
      </c>
      <c r="D113" s="16" t="s">
        <v>261</v>
      </c>
      <c r="E113" s="16" t="s">
        <v>16</v>
      </c>
      <c r="F113" s="17" t="s">
        <v>17</v>
      </c>
      <c r="G113" s="16" t="s">
        <v>262</v>
      </c>
      <c r="H113" s="16" t="s">
        <v>263</v>
      </c>
      <c r="I113" s="18" t="s">
        <v>59</v>
      </c>
      <c r="J113" s="28"/>
      <c r="K113" s="20" t="s">
        <v>151</v>
      </c>
      <c r="L113" s="21" t="s">
        <v>392</v>
      </c>
      <c r="M113" s="21" t="s">
        <v>393</v>
      </c>
    </row>
    <row r="114" spans="1:13" ht="30" customHeight="1" x14ac:dyDescent="0.25">
      <c r="A114" s="13">
        <f t="shared" si="20"/>
        <v>3</v>
      </c>
      <c r="B114" s="24" t="s">
        <v>264</v>
      </c>
      <c r="C114" s="15" t="s">
        <v>0</v>
      </c>
      <c r="D114" s="16" t="s">
        <v>265</v>
      </c>
      <c r="E114" s="16" t="s">
        <v>16</v>
      </c>
      <c r="F114" s="17" t="s">
        <v>27</v>
      </c>
      <c r="G114" s="16" t="s">
        <v>266</v>
      </c>
      <c r="H114" s="16" t="s">
        <v>267</v>
      </c>
      <c r="I114" s="18" t="s">
        <v>59</v>
      </c>
      <c r="J114" s="28"/>
      <c r="K114" s="20" t="str">
        <f t="shared" ref="K114:K137" si="21">RIGHT(D114,4)</f>
        <v>2003</v>
      </c>
      <c r="L114" s="21" t="str">
        <f t="shared" si="19"/>
        <v xml:space="preserve">Phan Tuấn </v>
      </c>
      <c r="M114" s="21" t="str">
        <f t="shared" ref="M114:M137" si="22">IF(ISERROR(FIND(" ",TRIM(B114),1)),"",RIGHT(TRIM(B114),LEN(TRIM(B114)) -FIND("#",SUBSTITUTE(TRIM(B114)," ","#",LEN(TRIM(B114))-LEN(SUBSTITUTE(TRIM(B114)," ",""))))))</f>
        <v>Vũ</v>
      </c>
    </row>
    <row r="115" spans="1:13" ht="30" customHeight="1" x14ac:dyDescent="0.25">
      <c r="A115" s="13">
        <f t="shared" si="20"/>
        <v>4</v>
      </c>
      <c r="B115" s="14" t="s">
        <v>268</v>
      </c>
      <c r="C115" s="15" t="s">
        <v>1</v>
      </c>
      <c r="D115" s="16" t="s">
        <v>269</v>
      </c>
      <c r="E115" s="16" t="s">
        <v>270</v>
      </c>
      <c r="F115" s="17" t="s">
        <v>17</v>
      </c>
      <c r="G115" s="16" t="s">
        <v>271</v>
      </c>
      <c r="H115" s="16" t="s">
        <v>272</v>
      </c>
      <c r="I115" s="18" t="s">
        <v>59</v>
      </c>
      <c r="J115" s="28"/>
      <c r="K115" s="20" t="str">
        <f t="shared" si="21"/>
        <v>2005</v>
      </c>
      <c r="L115" s="21" t="str">
        <f t="shared" si="19"/>
        <v xml:space="preserve">Đặng Thị Yến </v>
      </c>
      <c r="M115" s="21" t="str">
        <f t="shared" si="22"/>
        <v>Vy</v>
      </c>
    </row>
    <row r="116" spans="1:13" ht="30" customHeight="1" x14ac:dyDescent="0.25">
      <c r="A116" s="13">
        <f t="shared" si="20"/>
        <v>5</v>
      </c>
      <c r="B116" s="24" t="s">
        <v>273</v>
      </c>
      <c r="C116" s="15" t="s">
        <v>1</v>
      </c>
      <c r="D116" s="16" t="s">
        <v>274</v>
      </c>
      <c r="E116" s="16" t="s">
        <v>16</v>
      </c>
      <c r="F116" s="17" t="s">
        <v>27</v>
      </c>
      <c r="G116" s="16" t="s">
        <v>275</v>
      </c>
      <c r="H116" s="16" t="s">
        <v>276</v>
      </c>
      <c r="I116" s="18" t="s">
        <v>59</v>
      </c>
      <c r="J116" s="19"/>
      <c r="K116" s="20" t="str">
        <f t="shared" si="21"/>
        <v>2005</v>
      </c>
      <c r="L116" s="21" t="str">
        <f t="shared" si="19"/>
        <v xml:space="preserve">Trần Thị Ngọc </v>
      </c>
      <c r="M116" s="21" t="str">
        <f t="shared" si="22"/>
        <v>Yến</v>
      </c>
    </row>
    <row r="117" spans="1:13" ht="30" customHeight="1" x14ac:dyDescent="0.2">
      <c r="A117" s="13">
        <f t="shared" si="20"/>
        <v>6</v>
      </c>
      <c r="B117" s="66" t="s">
        <v>277</v>
      </c>
      <c r="C117" s="26" t="s">
        <v>1</v>
      </c>
      <c r="D117" s="16" t="s">
        <v>173</v>
      </c>
      <c r="E117" s="16" t="s">
        <v>16</v>
      </c>
      <c r="F117" s="17" t="s">
        <v>27</v>
      </c>
      <c r="G117" s="16" t="s">
        <v>278</v>
      </c>
      <c r="H117" s="16" t="s">
        <v>279</v>
      </c>
      <c r="I117" s="27" t="s">
        <v>38</v>
      </c>
      <c r="J117" s="19"/>
      <c r="K117" s="20" t="str">
        <f t="shared" si="21"/>
        <v>2005</v>
      </c>
      <c r="L117" s="21" t="str">
        <f t="shared" si="19"/>
        <v xml:space="preserve">Hồ Thị Mỹ </v>
      </c>
      <c r="M117" s="21" t="str">
        <f t="shared" si="22"/>
        <v>An</v>
      </c>
    </row>
    <row r="118" spans="1:13" ht="30" customHeight="1" x14ac:dyDescent="0.2">
      <c r="A118" s="13">
        <f t="shared" si="20"/>
        <v>7</v>
      </c>
      <c r="B118" s="34" t="s">
        <v>280</v>
      </c>
      <c r="C118" s="26" t="s">
        <v>0</v>
      </c>
      <c r="D118" s="16" t="s">
        <v>281</v>
      </c>
      <c r="E118" s="16" t="s">
        <v>16</v>
      </c>
      <c r="F118" s="17" t="s">
        <v>17</v>
      </c>
      <c r="G118" s="16" t="s">
        <v>282</v>
      </c>
      <c r="H118" s="16" t="s">
        <v>283</v>
      </c>
      <c r="I118" s="27" t="s">
        <v>38</v>
      </c>
      <c r="J118" s="19"/>
      <c r="K118" s="20" t="str">
        <f t="shared" si="21"/>
        <v>2005</v>
      </c>
      <c r="L118" s="21" t="str">
        <f t="shared" si="19"/>
        <v xml:space="preserve">Nguyễn Thế </v>
      </c>
      <c r="M118" s="21" t="str">
        <f t="shared" si="22"/>
        <v>Anh</v>
      </c>
    </row>
    <row r="119" spans="1:13" ht="30" customHeight="1" x14ac:dyDescent="0.2">
      <c r="A119" s="13">
        <f t="shared" si="20"/>
        <v>8</v>
      </c>
      <c r="B119" s="66" t="s">
        <v>284</v>
      </c>
      <c r="C119" s="26" t="s">
        <v>0</v>
      </c>
      <c r="D119" s="16" t="s">
        <v>285</v>
      </c>
      <c r="E119" s="16" t="s">
        <v>16</v>
      </c>
      <c r="F119" s="17" t="s">
        <v>27</v>
      </c>
      <c r="G119" s="16" t="s">
        <v>286</v>
      </c>
      <c r="H119" s="16" t="s">
        <v>287</v>
      </c>
      <c r="I119" s="27" t="s">
        <v>38</v>
      </c>
      <c r="J119" s="19"/>
      <c r="K119" s="20" t="str">
        <f t="shared" si="21"/>
        <v>2004</v>
      </c>
      <c r="L119" s="21" t="str">
        <f t="shared" si="19"/>
        <v xml:space="preserve">Võ Huyền </v>
      </c>
      <c r="M119" s="21" t="str">
        <f t="shared" si="22"/>
        <v>Anh</v>
      </c>
    </row>
    <row r="120" spans="1:13" ht="30" customHeight="1" x14ac:dyDescent="0.2">
      <c r="A120" s="13">
        <f t="shared" si="20"/>
        <v>9</v>
      </c>
      <c r="B120" s="66" t="s">
        <v>288</v>
      </c>
      <c r="C120" s="26" t="s">
        <v>0</v>
      </c>
      <c r="D120" s="16" t="s">
        <v>289</v>
      </c>
      <c r="E120" s="16" t="s">
        <v>16</v>
      </c>
      <c r="F120" s="17" t="s">
        <v>27</v>
      </c>
      <c r="G120" s="16" t="s">
        <v>290</v>
      </c>
      <c r="H120" s="16" t="s">
        <v>291</v>
      </c>
      <c r="I120" s="27" t="s">
        <v>38</v>
      </c>
      <c r="J120" s="19"/>
      <c r="K120" s="20" t="str">
        <f t="shared" si="21"/>
        <v>2005</v>
      </c>
      <c r="L120" s="21" t="str">
        <f t="shared" si="19"/>
        <v xml:space="preserve">Võ Văn </v>
      </c>
      <c r="M120" s="21" t="str">
        <f t="shared" si="22"/>
        <v>BelCo</v>
      </c>
    </row>
    <row r="121" spans="1:13" ht="30" customHeight="1" x14ac:dyDescent="0.2">
      <c r="A121" s="13">
        <f t="shared" si="20"/>
        <v>10</v>
      </c>
      <c r="B121" s="34" t="s">
        <v>292</v>
      </c>
      <c r="C121" s="26" t="s">
        <v>0</v>
      </c>
      <c r="D121" s="16" t="s">
        <v>78</v>
      </c>
      <c r="E121" s="16" t="s">
        <v>16</v>
      </c>
      <c r="F121" s="17" t="s">
        <v>27</v>
      </c>
      <c r="G121" s="16" t="s">
        <v>293</v>
      </c>
      <c r="H121" s="16" t="s">
        <v>294</v>
      </c>
      <c r="I121" s="27" t="s">
        <v>38</v>
      </c>
      <c r="J121" s="19"/>
      <c r="K121" s="20" t="str">
        <f t="shared" si="21"/>
        <v>2005</v>
      </c>
      <c r="L121" s="21" t="str">
        <f t="shared" si="19"/>
        <v xml:space="preserve">Dương Hữu </v>
      </c>
      <c r="M121" s="21" t="str">
        <f t="shared" si="22"/>
        <v>Hiếu</v>
      </c>
    </row>
    <row r="122" spans="1:13" ht="30" customHeight="1" x14ac:dyDescent="0.2">
      <c r="A122" s="13">
        <f t="shared" si="20"/>
        <v>11</v>
      </c>
      <c r="B122" s="66" t="s">
        <v>295</v>
      </c>
      <c r="C122" s="26" t="s">
        <v>0</v>
      </c>
      <c r="D122" s="16" t="s">
        <v>296</v>
      </c>
      <c r="E122" s="16" t="s">
        <v>16</v>
      </c>
      <c r="F122" s="17" t="s">
        <v>17</v>
      </c>
      <c r="G122" s="16" t="s">
        <v>297</v>
      </c>
      <c r="H122" s="16" t="s">
        <v>298</v>
      </c>
      <c r="I122" s="27" t="s">
        <v>38</v>
      </c>
      <c r="J122" s="19"/>
      <c r="K122" s="20" t="str">
        <f t="shared" si="21"/>
        <v>2005</v>
      </c>
      <c r="L122" s="21" t="str">
        <f t="shared" si="19"/>
        <v xml:space="preserve">Nguyễn Quốc </v>
      </c>
      <c r="M122" s="21" t="str">
        <f t="shared" si="22"/>
        <v>Huy</v>
      </c>
    </row>
    <row r="123" spans="1:13" ht="30" customHeight="1" x14ac:dyDescent="0.2">
      <c r="A123" s="13">
        <f t="shared" si="20"/>
        <v>12</v>
      </c>
      <c r="B123" s="66" t="s">
        <v>299</v>
      </c>
      <c r="C123" s="26" t="s">
        <v>0</v>
      </c>
      <c r="D123" s="16" t="s">
        <v>300</v>
      </c>
      <c r="E123" s="16" t="s">
        <v>16</v>
      </c>
      <c r="F123" s="17" t="s">
        <v>17</v>
      </c>
      <c r="G123" s="16" t="s">
        <v>301</v>
      </c>
      <c r="H123" s="16" t="s">
        <v>302</v>
      </c>
      <c r="I123" s="27" t="s">
        <v>38</v>
      </c>
      <c r="J123" s="19"/>
      <c r="K123" s="20" t="str">
        <f t="shared" si="21"/>
        <v>2004</v>
      </c>
      <c r="L123" s="21" t="str">
        <f t="shared" si="19"/>
        <v xml:space="preserve">Nguyễn Duy </v>
      </c>
      <c r="M123" s="21" t="str">
        <f t="shared" si="22"/>
        <v>Khang</v>
      </c>
    </row>
    <row r="124" spans="1:13" ht="30" customHeight="1" x14ac:dyDescent="0.2">
      <c r="A124" s="13">
        <f t="shared" si="20"/>
        <v>13</v>
      </c>
      <c r="B124" s="24" t="s">
        <v>303</v>
      </c>
      <c r="C124" s="15" t="s">
        <v>1</v>
      </c>
      <c r="D124" s="16" t="s">
        <v>304</v>
      </c>
      <c r="E124" s="16" t="s">
        <v>16</v>
      </c>
      <c r="F124" s="17" t="s">
        <v>27</v>
      </c>
      <c r="G124" s="16" t="s">
        <v>305</v>
      </c>
      <c r="H124" s="16" t="s">
        <v>306</v>
      </c>
      <c r="I124" s="27" t="s">
        <v>38</v>
      </c>
      <c r="J124" s="19"/>
      <c r="K124" s="20" t="str">
        <f t="shared" si="21"/>
        <v>2005</v>
      </c>
      <c r="L124" s="21" t="str">
        <f t="shared" si="19"/>
        <v xml:space="preserve">Nguyễn Thanh </v>
      </c>
      <c r="M124" s="21" t="str">
        <f t="shared" si="22"/>
        <v>Khoa</v>
      </c>
    </row>
    <row r="125" spans="1:13" ht="30" customHeight="1" x14ac:dyDescent="0.2">
      <c r="A125" s="13">
        <f t="shared" si="20"/>
        <v>14</v>
      </c>
      <c r="B125" s="25" t="s">
        <v>307</v>
      </c>
      <c r="C125" s="26" t="s">
        <v>0</v>
      </c>
      <c r="D125" s="16" t="s">
        <v>308</v>
      </c>
      <c r="E125" s="16" t="s">
        <v>16</v>
      </c>
      <c r="F125" s="17" t="s">
        <v>17</v>
      </c>
      <c r="G125" s="16" t="s">
        <v>309</v>
      </c>
      <c r="H125" s="16" t="s">
        <v>310</v>
      </c>
      <c r="I125" s="27" t="s">
        <v>38</v>
      </c>
      <c r="J125" s="19"/>
      <c r="K125" s="20" t="str">
        <f t="shared" si="21"/>
        <v>2005</v>
      </c>
      <c r="L125" s="21" t="str">
        <f t="shared" si="19"/>
        <v xml:space="preserve">Hồ Tuấn </v>
      </c>
      <c r="M125" s="21" t="str">
        <f t="shared" si="22"/>
        <v>Kiệt</v>
      </c>
    </row>
    <row r="126" spans="1:13" ht="30" customHeight="1" x14ac:dyDescent="0.2">
      <c r="A126" s="13">
        <f t="shared" si="20"/>
        <v>15</v>
      </c>
      <c r="B126" s="66" t="s">
        <v>311</v>
      </c>
      <c r="C126" s="26" t="s">
        <v>0</v>
      </c>
      <c r="D126" s="16" t="s">
        <v>312</v>
      </c>
      <c r="E126" s="16" t="s">
        <v>16</v>
      </c>
      <c r="F126" s="17" t="s">
        <v>17</v>
      </c>
      <c r="G126" s="16" t="s">
        <v>313</v>
      </c>
      <c r="H126" s="16" t="s">
        <v>314</v>
      </c>
      <c r="I126" s="27" t="s">
        <v>38</v>
      </c>
      <c r="J126" s="19"/>
      <c r="K126" s="20" t="str">
        <f t="shared" si="21"/>
        <v>2005</v>
      </c>
      <c r="L126" s="21" t="str">
        <f t="shared" si="19"/>
        <v xml:space="preserve">Lê Trần </v>
      </c>
      <c r="M126" s="21" t="str">
        <f t="shared" si="22"/>
        <v>Kỳ</v>
      </c>
    </row>
    <row r="127" spans="1:13" ht="30" customHeight="1" x14ac:dyDescent="0.2">
      <c r="A127" s="13">
        <f t="shared" si="20"/>
        <v>16</v>
      </c>
      <c r="B127" s="66" t="s">
        <v>315</v>
      </c>
      <c r="C127" s="26" t="s">
        <v>0</v>
      </c>
      <c r="D127" s="16" t="s">
        <v>316</v>
      </c>
      <c r="E127" s="16" t="s">
        <v>16</v>
      </c>
      <c r="F127" s="17" t="s">
        <v>17</v>
      </c>
      <c r="G127" s="16" t="s">
        <v>317</v>
      </c>
      <c r="H127" s="16" t="s">
        <v>318</v>
      </c>
      <c r="I127" s="27" t="s">
        <v>38</v>
      </c>
      <c r="J127" s="19"/>
      <c r="K127" s="20" t="str">
        <f t="shared" si="21"/>
        <v>2004</v>
      </c>
      <c r="L127" s="21" t="str">
        <f t="shared" si="19"/>
        <v xml:space="preserve">Trần Dương </v>
      </c>
      <c r="M127" s="21" t="str">
        <f t="shared" si="22"/>
        <v>Linh</v>
      </c>
    </row>
    <row r="128" spans="1:13" ht="30" customHeight="1" x14ac:dyDescent="0.2">
      <c r="A128" s="13">
        <f t="shared" si="20"/>
        <v>17</v>
      </c>
      <c r="B128" s="66" t="s">
        <v>319</v>
      </c>
      <c r="C128" s="26" t="s">
        <v>1</v>
      </c>
      <c r="D128" s="16" t="s">
        <v>320</v>
      </c>
      <c r="E128" s="16" t="s">
        <v>16</v>
      </c>
      <c r="F128" s="17" t="s">
        <v>17</v>
      </c>
      <c r="G128" s="16" t="s">
        <v>321</v>
      </c>
      <c r="H128" s="16" t="s">
        <v>322</v>
      </c>
      <c r="I128" s="27" t="s">
        <v>38</v>
      </c>
      <c r="J128" s="19"/>
      <c r="K128" s="20" t="str">
        <f t="shared" si="21"/>
        <v>2005</v>
      </c>
      <c r="L128" s="21" t="str">
        <f t="shared" si="19"/>
        <v xml:space="preserve">Trần Nguyễn Ngọc </v>
      </c>
      <c r="M128" s="21" t="str">
        <f t="shared" si="22"/>
        <v>Linh</v>
      </c>
    </row>
    <row r="129" spans="1:13" ht="30" customHeight="1" x14ac:dyDescent="0.2">
      <c r="A129" s="13">
        <f t="shared" si="20"/>
        <v>18</v>
      </c>
      <c r="B129" s="66" t="s">
        <v>323</v>
      </c>
      <c r="C129" s="26" t="s">
        <v>1</v>
      </c>
      <c r="D129" s="16" t="s">
        <v>324</v>
      </c>
      <c r="E129" s="16" t="s">
        <v>16</v>
      </c>
      <c r="F129" s="17" t="s">
        <v>17</v>
      </c>
      <c r="G129" s="16" t="s">
        <v>325</v>
      </c>
      <c r="H129" s="16" t="s">
        <v>326</v>
      </c>
      <c r="I129" s="27" t="s">
        <v>38</v>
      </c>
      <c r="J129" s="19"/>
      <c r="K129" s="20" t="str">
        <f t="shared" si="21"/>
        <v>2005</v>
      </c>
      <c r="L129" s="21" t="str">
        <f t="shared" si="19"/>
        <v xml:space="preserve">Nguyễn Thị Yến </v>
      </c>
      <c r="M129" s="21" t="str">
        <f t="shared" si="22"/>
        <v>Linh</v>
      </c>
    </row>
    <row r="130" spans="1:13" ht="30" customHeight="1" x14ac:dyDescent="0.2">
      <c r="A130" s="13">
        <f t="shared" si="20"/>
        <v>19</v>
      </c>
      <c r="B130" s="34" t="s">
        <v>327</v>
      </c>
      <c r="C130" s="67" t="s">
        <v>0</v>
      </c>
      <c r="D130" s="16" t="s">
        <v>328</v>
      </c>
      <c r="E130" s="16" t="s">
        <v>16</v>
      </c>
      <c r="F130" s="17" t="s">
        <v>27</v>
      </c>
      <c r="G130" s="16" t="s">
        <v>329</v>
      </c>
      <c r="H130" s="16" t="s">
        <v>330</v>
      </c>
      <c r="I130" s="27" t="s">
        <v>38</v>
      </c>
      <c r="J130" s="19"/>
      <c r="K130" s="20" t="str">
        <f t="shared" si="21"/>
        <v>2005</v>
      </c>
      <c r="L130" s="21" t="str">
        <f t="shared" si="19"/>
        <v xml:space="preserve">Lê Minh </v>
      </c>
      <c r="M130" s="21" t="str">
        <f t="shared" si="22"/>
        <v>Lợi</v>
      </c>
    </row>
    <row r="131" spans="1:13" ht="17.850000000000001" customHeight="1" x14ac:dyDescent="0.2">
      <c r="A131" s="13" t="str">
        <f>IF(B131="","",1+#REF!)</f>
        <v/>
      </c>
      <c r="B131" s="66"/>
      <c r="C131" s="26"/>
      <c r="D131" s="75"/>
      <c r="E131" s="34"/>
      <c r="F131" s="34"/>
      <c r="G131" s="72"/>
      <c r="H131" s="34"/>
      <c r="I131" s="27"/>
      <c r="J131" s="19"/>
      <c r="K131" s="20" t="str">
        <f t="shared" si="21"/>
        <v/>
      </c>
      <c r="L131" s="21" t="str">
        <f t="shared" si="19"/>
        <v/>
      </c>
      <c r="M131" s="21" t="str">
        <f t="shared" si="22"/>
        <v/>
      </c>
    </row>
    <row r="132" spans="1:13" ht="17.850000000000001" customHeight="1" x14ac:dyDescent="0.2">
      <c r="A132" s="13" t="str">
        <f t="shared" si="20"/>
        <v/>
      </c>
      <c r="B132" s="25"/>
      <c r="C132" s="26"/>
      <c r="D132" s="74"/>
      <c r="E132" s="26"/>
      <c r="F132" s="25"/>
      <c r="G132" s="72"/>
      <c r="H132" s="34"/>
      <c r="I132" s="27"/>
      <c r="J132" s="19"/>
      <c r="K132" s="20" t="str">
        <f t="shared" si="21"/>
        <v/>
      </c>
      <c r="L132" s="21" t="str">
        <f t="shared" si="19"/>
        <v/>
      </c>
      <c r="M132" s="21" t="str">
        <f t="shared" si="22"/>
        <v/>
      </c>
    </row>
    <row r="133" spans="1:13" ht="17.100000000000001" customHeight="1" x14ac:dyDescent="0.2">
      <c r="A133" s="13" t="str">
        <f t="shared" si="20"/>
        <v/>
      </c>
      <c r="B133" s="66"/>
      <c r="C133" s="26"/>
      <c r="D133" s="70"/>
      <c r="E133" s="34"/>
      <c r="F133" s="34"/>
      <c r="G133" s="72"/>
      <c r="H133" s="34"/>
      <c r="I133" s="27"/>
      <c r="J133" s="19"/>
      <c r="K133" s="20" t="str">
        <f t="shared" si="21"/>
        <v/>
      </c>
      <c r="L133" s="21" t="str">
        <f t="shared" si="19"/>
        <v/>
      </c>
      <c r="M133" s="21" t="str">
        <f t="shared" si="22"/>
        <v/>
      </c>
    </row>
    <row r="134" spans="1:13" ht="17.850000000000001" customHeight="1" x14ac:dyDescent="0.2">
      <c r="A134" s="13" t="str">
        <f t="shared" si="20"/>
        <v/>
      </c>
      <c r="B134" s="66"/>
      <c r="C134" s="26"/>
      <c r="D134" s="70"/>
      <c r="E134" s="34"/>
      <c r="F134" s="34"/>
      <c r="G134" s="72"/>
      <c r="H134" s="34"/>
      <c r="I134" s="27"/>
      <c r="J134" s="19"/>
      <c r="K134" s="20" t="str">
        <f t="shared" si="21"/>
        <v/>
      </c>
      <c r="L134" s="21" t="str">
        <f t="shared" si="19"/>
        <v/>
      </c>
      <c r="M134" s="21" t="str">
        <f t="shared" si="22"/>
        <v/>
      </c>
    </row>
    <row r="135" spans="1:13" ht="17.850000000000001" customHeight="1" x14ac:dyDescent="0.2">
      <c r="A135" s="13" t="str">
        <f t="shared" si="20"/>
        <v/>
      </c>
      <c r="B135" s="66"/>
      <c r="C135" s="26"/>
      <c r="D135" s="70"/>
      <c r="E135" s="34"/>
      <c r="F135" s="34"/>
      <c r="G135" s="72"/>
      <c r="H135" s="34"/>
      <c r="I135" s="27"/>
      <c r="J135" s="19"/>
      <c r="K135" s="20" t="str">
        <f t="shared" si="21"/>
        <v/>
      </c>
      <c r="L135" s="21" t="str">
        <f t="shared" si="19"/>
        <v/>
      </c>
      <c r="M135" s="21" t="str">
        <f t="shared" si="22"/>
        <v/>
      </c>
    </row>
    <row r="136" spans="1:13" ht="17.850000000000001" customHeight="1" x14ac:dyDescent="0.2">
      <c r="A136" s="13" t="str">
        <f t="shared" si="20"/>
        <v/>
      </c>
      <c r="B136" s="66"/>
      <c r="C136" s="26"/>
      <c r="D136" s="75"/>
      <c r="E136" s="34"/>
      <c r="F136" s="34"/>
      <c r="G136" s="72"/>
      <c r="H136" s="34"/>
      <c r="I136" s="27"/>
      <c r="J136" s="19"/>
      <c r="K136" s="20" t="str">
        <f t="shared" si="21"/>
        <v/>
      </c>
      <c r="L136" s="21" t="str">
        <f t="shared" si="19"/>
        <v/>
      </c>
      <c r="M136" s="21" t="str">
        <f t="shared" si="22"/>
        <v/>
      </c>
    </row>
    <row r="137" spans="1:13" ht="17.850000000000001" customHeight="1" x14ac:dyDescent="0.2">
      <c r="A137" s="13" t="str">
        <f t="shared" si="20"/>
        <v/>
      </c>
      <c r="B137" s="34"/>
      <c r="C137" s="26"/>
      <c r="D137" s="69"/>
      <c r="E137" s="26"/>
      <c r="F137" s="34"/>
      <c r="G137" s="72"/>
      <c r="H137" s="34"/>
      <c r="I137" s="27"/>
      <c r="J137" s="19"/>
      <c r="K137" s="20" t="str">
        <f t="shared" si="21"/>
        <v/>
      </c>
      <c r="L137" s="21" t="str">
        <f t="shared" si="19"/>
        <v/>
      </c>
      <c r="M137" s="21" t="str">
        <f t="shared" si="22"/>
        <v/>
      </c>
    </row>
    <row r="138" spans="1:13" ht="18" customHeight="1" x14ac:dyDescent="0.2">
      <c r="A138" s="79" t="str">
        <f>"Tổng cộng danh sách có "&amp;SUBTOTAL(3,B112:B137)&amp;" học sinh./."</f>
        <v>Tổng cộng danh sách có 19 học sinh./.</v>
      </c>
      <c r="B138" s="79"/>
      <c r="C138" s="79"/>
      <c r="D138" s="40" t="s">
        <v>144</v>
      </c>
      <c r="E138" s="41" t="s">
        <v>145</v>
      </c>
      <c r="F138" s="40" t="s">
        <v>146</v>
      </c>
      <c r="G138" s="80" t="s">
        <v>400</v>
      </c>
      <c r="H138" s="80"/>
      <c r="I138" s="80"/>
      <c r="K138" s="42"/>
      <c r="L138" s="20"/>
      <c r="M138" s="20"/>
    </row>
    <row r="139" spans="1:13" ht="18" customHeight="1" x14ac:dyDescent="0.2">
      <c r="A139" s="61"/>
      <c r="B139" s="44" t="s">
        <v>147</v>
      </c>
      <c r="C139" s="45">
        <f>COUNTIF(C112:C137,"Nam")</f>
        <v>12</v>
      </c>
      <c r="D139" s="46" t="s">
        <v>148</v>
      </c>
      <c r="E139" s="45">
        <f>COUNTIF(K112:K137,"2005")</f>
        <v>13</v>
      </c>
      <c r="G139" s="81" t="s">
        <v>149</v>
      </c>
      <c r="H139" s="81"/>
      <c r="I139" s="81"/>
      <c r="K139" s="42"/>
      <c r="L139" s="20"/>
      <c r="M139" s="20"/>
    </row>
    <row r="140" spans="1:13" ht="18" customHeight="1" x14ac:dyDescent="0.2">
      <c r="A140" s="61"/>
      <c r="B140" s="44" t="s">
        <v>150</v>
      </c>
      <c r="C140" s="45">
        <f>COUNTIF(C112:C137,"Nữ")</f>
        <v>7</v>
      </c>
      <c r="D140" s="46" t="s">
        <v>151</v>
      </c>
      <c r="E140" s="45">
        <f>COUNTIF(K112:K137,"2004")</f>
        <v>5</v>
      </c>
      <c r="F140" s="22"/>
      <c r="G140" s="47"/>
      <c r="H140" s="47"/>
      <c r="I140" s="48"/>
      <c r="K140" s="42"/>
      <c r="L140" s="20"/>
      <c r="M140" s="20"/>
    </row>
    <row r="141" spans="1:13" ht="18" customHeight="1" x14ac:dyDescent="0.2">
      <c r="A141" s="62"/>
      <c r="B141" s="63"/>
      <c r="C141" s="64"/>
      <c r="D141" s="46" t="s">
        <v>152</v>
      </c>
      <c r="E141" s="45">
        <f>COUNTIF(K112:K137,"2003")</f>
        <v>1</v>
      </c>
      <c r="F141" s="53"/>
      <c r="G141" s="47"/>
      <c r="H141" s="47"/>
      <c r="I141" s="54"/>
      <c r="K141" s="42"/>
      <c r="L141" s="20"/>
      <c r="M141" s="20"/>
    </row>
    <row r="142" spans="1:13" ht="18" customHeight="1" x14ac:dyDescent="0.2">
      <c r="A142" s="62"/>
      <c r="B142" s="63"/>
      <c r="C142" s="64"/>
      <c r="D142" s="46" t="s">
        <v>153</v>
      </c>
      <c r="E142" s="45">
        <f>COUNTIF(K112:K137,"2002")</f>
        <v>0</v>
      </c>
      <c r="F142" s="53"/>
      <c r="G142" s="47"/>
      <c r="H142" s="47"/>
      <c r="I142" s="54"/>
      <c r="K142" s="42"/>
      <c r="L142" s="20"/>
      <c r="M142" s="20"/>
    </row>
    <row r="143" spans="1:13" ht="18" customHeight="1" x14ac:dyDescent="0.2">
      <c r="A143" s="62"/>
      <c r="B143" s="76"/>
      <c r="C143" s="62"/>
      <c r="D143" s="46" t="s">
        <v>154</v>
      </c>
      <c r="E143" s="45">
        <f>COUNTIF(K112:K137,"2001")</f>
        <v>0</v>
      </c>
      <c r="G143" s="81" t="s">
        <v>155</v>
      </c>
      <c r="H143" s="81"/>
      <c r="I143" s="81"/>
      <c r="K143" s="42"/>
      <c r="L143" s="20"/>
      <c r="M143" s="20"/>
    </row>
    <row r="144" spans="1:13" s="3" customFormat="1" ht="18" customHeight="1" x14ac:dyDescent="0.25">
      <c r="A144" s="87" t="s">
        <v>406</v>
      </c>
      <c r="B144" s="87"/>
      <c r="C144" s="87"/>
      <c r="D144" s="87"/>
      <c r="E144" s="87"/>
      <c r="F144" s="87"/>
      <c r="G144" s="87"/>
      <c r="H144" s="87"/>
      <c r="I144" s="87"/>
      <c r="J144" s="20"/>
      <c r="K144" s="42"/>
      <c r="L144" s="20"/>
      <c r="M144" s="20"/>
    </row>
    <row r="145" spans="1:13" s="3" customFormat="1" ht="18" customHeight="1" x14ac:dyDescent="0.25">
      <c r="A145" s="87" t="s">
        <v>401</v>
      </c>
      <c r="B145" s="87"/>
      <c r="C145" s="87"/>
      <c r="D145" s="87"/>
      <c r="E145" s="87"/>
      <c r="F145" s="87"/>
      <c r="G145" s="87"/>
      <c r="H145" s="87"/>
      <c r="I145" s="87"/>
      <c r="K145" s="2"/>
    </row>
    <row r="146" spans="1:13" s="3" customFormat="1" ht="18" customHeight="1" x14ac:dyDescent="0.2">
      <c r="A146" s="4" t="s">
        <v>394</v>
      </c>
      <c r="B146" s="5"/>
      <c r="C146" s="82" t="s">
        <v>396</v>
      </c>
      <c r="D146" s="82"/>
      <c r="E146" s="82"/>
      <c r="F146" s="82"/>
      <c r="G146" s="82"/>
      <c r="H146" s="6" t="s">
        <v>395</v>
      </c>
      <c r="I146" s="7"/>
      <c r="J146" s="83" t="s">
        <v>2</v>
      </c>
      <c r="K146" s="85" t="s">
        <v>3</v>
      </c>
      <c r="L146" s="8"/>
      <c r="M146" s="8"/>
    </row>
    <row r="147" spans="1:13" s="56" customFormat="1" ht="20.100000000000001" customHeight="1" x14ac:dyDescent="0.2">
      <c r="A147" s="9" t="s">
        <v>5</v>
      </c>
      <c r="B147" s="65" t="s">
        <v>6</v>
      </c>
      <c r="C147" s="9" t="s">
        <v>7</v>
      </c>
      <c r="D147" s="9" t="s">
        <v>8</v>
      </c>
      <c r="E147" s="9" t="s">
        <v>4</v>
      </c>
      <c r="F147" s="9" t="s">
        <v>9</v>
      </c>
      <c r="G147" s="10" t="s">
        <v>10</v>
      </c>
      <c r="H147" s="10" t="s">
        <v>11</v>
      </c>
      <c r="I147" s="11" t="s">
        <v>12</v>
      </c>
      <c r="J147" s="84"/>
      <c r="K147" s="85"/>
      <c r="L147" s="86" t="s">
        <v>13</v>
      </c>
      <c r="M147" s="86"/>
    </row>
    <row r="148" spans="1:13" ht="30" customHeight="1" x14ac:dyDescent="0.2">
      <c r="A148" s="13">
        <f>IF(B148="","",1)</f>
        <v>1</v>
      </c>
      <c r="B148" s="34" t="s">
        <v>331</v>
      </c>
      <c r="C148" s="26" t="s">
        <v>1</v>
      </c>
      <c r="D148" s="16" t="s">
        <v>332</v>
      </c>
      <c r="E148" s="16" t="s">
        <v>16</v>
      </c>
      <c r="F148" s="17" t="s">
        <v>17</v>
      </c>
      <c r="G148" s="16" t="s">
        <v>333</v>
      </c>
      <c r="H148" s="16" t="s">
        <v>334</v>
      </c>
      <c r="I148" s="27" t="s">
        <v>38</v>
      </c>
      <c r="J148" s="28"/>
      <c r="K148" s="20" t="str">
        <f>RIGHT(D148,4)</f>
        <v>2005</v>
      </c>
      <c r="L148" s="21" t="str">
        <f t="shared" ref="L148:L171" si="23">LEFT(B148,LEN(B148)-LEN(M148))</f>
        <v xml:space="preserve">Trương Thị Kiều </v>
      </c>
      <c r="M148" s="21" t="str">
        <f>IF(ISERROR(FIND(" ",TRIM(B148),1)),"",RIGHT(TRIM(B148),LEN(TRIM(B148)) -FIND("#",SUBSTITUTE(TRIM(B148)," ","#",LEN(TRIM(B148))-LEN(SUBSTITUTE(TRIM(B148)," ",""))))))</f>
        <v>Mi</v>
      </c>
    </row>
    <row r="149" spans="1:13" ht="30" customHeight="1" x14ac:dyDescent="0.2">
      <c r="A149" s="13">
        <f>IF(B149="","",1+A148)</f>
        <v>2</v>
      </c>
      <c r="B149" s="34" t="s">
        <v>335</v>
      </c>
      <c r="C149" s="26" t="s">
        <v>1</v>
      </c>
      <c r="D149" s="16" t="s">
        <v>336</v>
      </c>
      <c r="E149" s="16" t="s">
        <v>16</v>
      </c>
      <c r="F149" s="17" t="s">
        <v>17</v>
      </c>
      <c r="G149" s="16" t="s">
        <v>337</v>
      </c>
      <c r="H149" s="16" t="s">
        <v>338</v>
      </c>
      <c r="I149" s="27" t="s">
        <v>38</v>
      </c>
      <c r="J149" s="28"/>
      <c r="K149" s="20" t="str">
        <f t="shared" ref="K149:K171" si="24">RIGHT(D149,4)</f>
        <v>2005</v>
      </c>
      <c r="L149" s="21" t="str">
        <f t="shared" si="23"/>
        <v xml:space="preserve">Lê Thị Tuyết </v>
      </c>
      <c r="M149" s="21" t="str">
        <f t="shared" ref="M149:M171" si="25">IF(ISERROR(FIND(" ",TRIM(B149),1)),"",RIGHT(TRIM(B149),LEN(TRIM(B149)) -FIND("#",SUBSTITUTE(TRIM(B149)," ","#",LEN(TRIM(B149))-LEN(SUBSTITUTE(TRIM(B149)," ",""))))))</f>
        <v>Nguyên</v>
      </c>
    </row>
    <row r="150" spans="1:13" ht="30" customHeight="1" x14ac:dyDescent="0.2">
      <c r="A150" s="13">
        <f t="shared" ref="A150:A171" si="26">IF(B150="","",1+A149)</f>
        <v>3</v>
      </c>
      <c r="B150" s="34" t="s">
        <v>339</v>
      </c>
      <c r="C150" s="26" t="s">
        <v>1</v>
      </c>
      <c r="D150" s="16" t="s">
        <v>340</v>
      </c>
      <c r="E150" s="16" t="s">
        <v>16</v>
      </c>
      <c r="F150" s="17" t="s">
        <v>17</v>
      </c>
      <c r="G150" s="16" t="s">
        <v>341</v>
      </c>
      <c r="H150" s="16" t="s">
        <v>342</v>
      </c>
      <c r="I150" s="27" t="s">
        <v>38</v>
      </c>
      <c r="J150" s="28"/>
      <c r="K150" s="20" t="str">
        <f t="shared" si="24"/>
        <v>2005</v>
      </c>
      <c r="L150" s="21" t="str">
        <f t="shared" si="23"/>
        <v xml:space="preserve">Nguyễn Phan Thiên </v>
      </c>
      <c r="M150" s="21" t="str">
        <f t="shared" si="25"/>
        <v>Nhi</v>
      </c>
    </row>
    <row r="151" spans="1:13" ht="30" customHeight="1" x14ac:dyDescent="0.2">
      <c r="A151" s="13">
        <f t="shared" si="26"/>
        <v>4</v>
      </c>
      <c r="B151" s="14" t="s">
        <v>343</v>
      </c>
      <c r="C151" s="15" t="s">
        <v>0</v>
      </c>
      <c r="D151" s="16" t="s">
        <v>157</v>
      </c>
      <c r="E151" s="16" t="s">
        <v>16</v>
      </c>
      <c r="F151" s="17" t="s">
        <v>17</v>
      </c>
      <c r="G151" s="16" t="s">
        <v>344</v>
      </c>
      <c r="H151" s="16" t="s">
        <v>345</v>
      </c>
      <c r="I151" s="27" t="s">
        <v>38</v>
      </c>
      <c r="J151" s="28"/>
      <c r="K151" s="20" t="str">
        <f t="shared" si="24"/>
        <v>2005</v>
      </c>
      <c r="L151" s="21" t="str">
        <f t="shared" si="23"/>
        <v xml:space="preserve">Nguyễn Tấn </v>
      </c>
      <c r="M151" s="21" t="str">
        <f t="shared" si="25"/>
        <v>Phát</v>
      </c>
    </row>
    <row r="152" spans="1:13" ht="30" customHeight="1" x14ac:dyDescent="0.2">
      <c r="A152" s="13">
        <f t="shared" si="26"/>
        <v>5</v>
      </c>
      <c r="B152" s="66" t="s">
        <v>346</v>
      </c>
      <c r="C152" s="26" t="s">
        <v>0</v>
      </c>
      <c r="D152" s="16" t="s">
        <v>340</v>
      </c>
      <c r="E152" s="16" t="s">
        <v>16</v>
      </c>
      <c r="F152" s="17" t="s">
        <v>17</v>
      </c>
      <c r="G152" s="16" t="s">
        <v>347</v>
      </c>
      <c r="H152" s="16" t="s">
        <v>348</v>
      </c>
      <c r="I152" s="27" t="s">
        <v>38</v>
      </c>
      <c r="J152" s="19"/>
      <c r="K152" s="20" t="str">
        <f t="shared" si="24"/>
        <v>2005</v>
      </c>
      <c r="L152" s="21" t="str">
        <f t="shared" si="23"/>
        <v xml:space="preserve">Nguyễn Lê Thiên </v>
      </c>
      <c r="M152" s="21" t="str">
        <f t="shared" si="25"/>
        <v>Phúc</v>
      </c>
    </row>
    <row r="153" spans="1:13" ht="30" customHeight="1" x14ac:dyDescent="0.2">
      <c r="A153" s="13">
        <f t="shared" si="26"/>
        <v>6</v>
      </c>
      <c r="B153" s="24" t="s">
        <v>349</v>
      </c>
      <c r="C153" s="15" t="s">
        <v>1</v>
      </c>
      <c r="D153" s="16" t="s">
        <v>350</v>
      </c>
      <c r="E153" s="16" t="s">
        <v>16</v>
      </c>
      <c r="F153" s="17" t="s">
        <v>17</v>
      </c>
      <c r="G153" s="16" t="s">
        <v>351</v>
      </c>
      <c r="H153" s="16" t="s">
        <v>352</v>
      </c>
      <c r="I153" s="27" t="s">
        <v>38</v>
      </c>
      <c r="J153" s="19"/>
      <c r="K153" s="20" t="str">
        <f t="shared" si="24"/>
        <v>2005</v>
      </c>
      <c r="L153" s="21" t="str">
        <f t="shared" si="23"/>
        <v xml:space="preserve">Nguyễn Lê </v>
      </c>
      <c r="M153" s="21" t="str">
        <f t="shared" si="25"/>
        <v>Phụng</v>
      </c>
    </row>
    <row r="154" spans="1:13" ht="30" customHeight="1" x14ac:dyDescent="0.2">
      <c r="A154" s="13">
        <f t="shared" si="26"/>
        <v>7</v>
      </c>
      <c r="B154" s="66" t="s">
        <v>353</v>
      </c>
      <c r="C154" s="26" t="s">
        <v>1</v>
      </c>
      <c r="D154" s="16" t="s">
        <v>354</v>
      </c>
      <c r="E154" s="16" t="s">
        <v>16</v>
      </c>
      <c r="F154" s="17" t="s">
        <v>17</v>
      </c>
      <c r="G154" s="16" t="s">
        <v>355</v>
      </c>
      <c r="H154" s="16" t="s">
        <v>356</v>
      </c>
      <c r="I154" s="27" t="s">
        <v>38</v>
      </c>
      <c r="J154" s="19"/>
      <c r="K154" s="20" t="str">
        <f t="shared" si="24"/>
        <v>2005</v>
      </c>
      <c r="L154" s="21" t="str">
        <f t="shared" si="23"/>
        <v xml:space="preserve">Huỳnh Kim </v>
      </c>
      <c r="M154" s="21" t="str">
        <f t="shared" si="25"/>
        <v>Phượng</v>
      </c>
    </row>
    <row r="155" spans="1:13" ht="30" customHeight="1" x14ac:dyDescent="0.2">
      <c r="A155" s="13">
        <f t="shared" si="26"/>
        <v>8</v>
      </c>
      <c r="B155" s="34" t="s">
        <v>357</v>
      </c>
      <c r="C155" s="26" t="s">
        <v>0</v>
      </c>
      <c r="D155" s="16" t="s">
        <v>358</v>
      </c>
      <c r="E155" s="16" t="s">
        <v>16</v>
      </c>
      <c r="F155" s="17" t="s">
        <v>17</v>
      </c>
      <c r="G155" s="16" t="s">
        <v>359</v>
      </c>
      <c r="H155" s="16" t="s">
        <v>360</v>
      </c>
      <c r="I155" s="27" t="s">
        <v>38</v>
      </c>
      <c r="J155" s="19"/>
      <c r="K155" s="20" t="str">
        <f t="shared" si="24"/>
        <v>2004</v>
      </c>
      <c r="L155" s="21" t="str">
        <f t="shared" si="23"/>
        <v xml:space="preserve">Nguyễn Văn </v>
      </c>
      <c r="M155" s="21" t="str">
        <f t="shared" si="25"/>
        <v>Quy</v>
      </c>
    </row>
    <row r="156" spans="1:13" ht="30" customHeight="1" x14ac:dyDescent="0.2">
      <c r="A156" s="13">
        <f t="shared" si="26"/>
        <v>9</v>
      </c>
      <c r="B156" s="34" t="s">
        <v>361</v>
      </c>
      <c r="C156" s="26" t="s">
        <v>0</v>
      </c>
      <c r="D156" s="16" t="s">
        <v>362</v>
      </c>
      <c r="E156" s="16" t="s">
        <v>16</v>
      </c>
      <c r="F156" s="17" t="s">
        <v>17</v>
      </c>
      <c r="G156" s="16" t="s">
        <v>258</v>
      </c>
      <c r="H156" s="16" t="s">
        <v>363</v>
      </c>
      <c r="I156" s="27" t="s">
        <v>38</v>
      </c>
      <c r="J156" s="19"/>
      <c r="K156" s="20" t="str">
        <f t="shared" si="24"/>
        <v>2005</v>
      </c>
      <c r="L156" s="21" t="str">
        <f t="shared" si="23"/>
        <v xml:space="preserve">Nguyễn Văn </v>
      </c>
      <c r="M156" s="21" t="str">
        <f t="shared" si="25"/>
        <v>Quyến</v>
      </c>
    </row>
    <row r="157" spans="1:13" ht="30" customHeight="1" x14ac:dyDescent="0.2">
      <c r="A157" s="13">
        <f t="shared" si="26"/>
        <v>10</v>
      </c>
      <c r="B157" s="34" t="s">
        <v>364</v>
      </c>
      <c r="C157" s="26" t="s">
        <v>0</v>
      </c>
      <c r="D157" s="16" t="s">
        <v>365</v>
      </c>
      <c r="E157" s="16" t="s">
        <v>366</v>
      </c>
      <c r="F157" s="17" t="s">
        <v>27</v>
      </c>
      <c r="G157" s="16" t="s">
        <v>367</v>
      </c>
      <c r="H157" s="16" t="s">
        <v>368</v>
      </c>
      <c r="I157" s="27" t="s">
        <v>38</v>
      </c>
      <c r="J157" s="19"/>
      <c r="K157" s="20" t="str">
        <f t="shared" si="24"/>
        <v>2004</v>
      </c>
      <c r="L157" s="21" t="str">
        <f t="shared" si="23"/>
        <v xml:space="preserve">Lê Hồng </v>
      </c>
      <c r="M157" s="21" t="str">
        <f t="shared" si="25"/>
        <v>Thái</v>
      </c>
    </row>
    <row r="158" spans="1:13" ht="30" customHeight="1" x14ac:dyDescent="0.2">
      <c r="A158" s="13">
        <f t="shared" si="26"/>
        <v>11</v>
      </c>
      <c r="B158" s="66" t="s">
        <v>369</v>
      </c>
      <c r="C158" s="26" t="s">
        <v>0</v>
      </c>
      <c r="D158" s="16" t="s">
        <v>304</v>
      </c>
      <c r="E158" s="16" t="s">
        <v>16</v>
      </c>
      <c r="F158" s="17" t="s">
        <v>17</v>
      </c>
      <c r="G158" s="16" t="s">
        <v>370</v>
      </c>
      <c r="H158" s="16" t="s">
        <v>371</v>
      </c>
      <c r="I158" s="27" t="s">
        <v>38</v>
      </c>
      <c r="J158" s="19"/>
      <c r="K158" s="20" t="str">
        <f t="shared" si="24"/>
        <v>2005</v>
      </c>
      <c r="L158" s="21" t="str">
        <f t="shared" si="23"/>
        <v xml:space="preserve">Lê Nguyễn Chí </v>
      </c>
      <c r="M158" s="21" t="str">
        <f t="shared" si="25"/>
        <v>Thanh</v>
      </c>
    </row>
    <row r="159" spans="1:13" ht="30" customHeight="1" x14ac:dyDescent="0.2">
      <c r="A159" s="13">
        <f t="shared" si="26"/>
        <v>12</v>
      </c>
      <c r="B159" s="66" t="s">
        <v>372</v>
      </c>
      <c r="C159" s="26" t="s">
        <v>0</v>
      </c>
      <c r="D159" s="16" t="s">
        <v>373</v>
      </c>
      <c r="E159" s="16" t="s">
        <v>16</v>
      </c>
      <c r="F159" s="17" t="s">
        <v>17</v>
      </c>
      <c r="G159" s="16" t="s">
        <v>374</v>
      </c>
      <c r="H159" s="16"/>
      <c r="I159" s="27" t="s">
        <v>38</v>
      </c>
      <c r="J159" s="19"/>
      <c r="K159" s="20" t="str">
        <f t="shared" si="24"/>
        <v>2005</v>
      </c>
      <c r="L159" s="21" t="str">
        <f t="shared" si="23"/>
        <v xml:space="preserve">Lâm Văn </v>
      </c>
      <c r="M159" s="21" t="str">
        <f t="shared" si="25"/>
        <v>Thành</v>
      </c>
    </row>
    <row r="160" spans="1:13" ht="30" customHeight="1" x14ac:dyDescent="0.2">
      <c r="A160" s="13">
        <f t="shared" si="26"/>
        <v>13</v>
      </c>
      <c r="B160" s="34" t="s">
        <v>375</v>
      </c>
      <c r="C160" s="26" t="s">
        <v>1</v>
      </c>
      <c r="D160" s="16" t="s">
        <v>376</v>
      </c>
      <c r="E160" s="16" t="s">
        <v>16</v>
      </c>
      <c r="F160" s="17" t="s">
        <v>17</v>
      </c>
      <c r="G160" s="16" t="s">
        <v>377</v>
      </c>
      <c r="H160" s="16" t="s">
        <v>378</v>
      </c>
      <c r="I160" s="27" t="s">
        <v>38</v>
      </c>
      <c r="J160" s="19"/>
      <c r="K160" s="20" t="str">
        <f t="shared" si="24"/>
        <v>2005</v>
      </c>
      <c r="L160" s="21" t="str">
        <f t="shared" si="23"/>
        <v xml:space="preserve">Nguyễn Võ Minh </v>
      </c>
      <c r="M160" s="21" t="str">
        <f t="shared" si="25"/>
        <v>Thư</v>
      </c>
    </row>
    <row r="161" spans="1:13" ht="30" customHeight="1" x14ac:dyDescent="0.2">
      <c r="A161" s="13">
        <f t="shared" si="26"/>
        <v>14</v>
      </c>
      <c r="B161" s="34" t="s">
        <v>379</v>
      </c>
      <c r="C161" s="26" t="s">
        <v>1</v>
      </c>
      <c r="D161" s="16" t="s">
        <v>380</v>
      </c>
      <c r="E161" s="16" t="s">
        <v>16</v>
      </c>
      <c r="F161" s="17" t="s">
        <v>17</v>
      </c>
      <c r="G161" s="16" t="s">
        <v>381</v>
      </c>
      <c r="H161" s="16" t="s">
        <v>108</v>
      </c>
      <c r="I161" s="27" t="s">
        <v>38</v>
      </c>
      <c r="J161" s="19"/>
      <c r="K161" s="20" t="str">
        <f t="shared" si="24"/>
        <v>2005</v>
      </c>
      <c r="L161" s="21" t="str">
        <f t="shared" si="23"/>
        <v xml:space="preserve">Nguyễn Thị Cẩm </v>
      </c>
      <c r="M161" s="21" t="str">
        <f t="shared" si="25"/>
        <v>Tiên</v>
      </c>
    </row>
    <row r="162" spans="1:13" ht="30" customHeight="1" x14ac:dyDescent="0.2">
      <c r="A162" s="13">
        <f t="shared" si="26"/>
        <v>15</v>
      </c>
      <c r="B162" s="34" t="s">
        <v>382</v>
      </c>
      <c r="C162" s="26" t="s">
        <v>0</v>
      </c>
      <c r="D162" s="16" t="s">
        <v>383</v>
      </c>
      <c r="E162" s="16" t="s">
        <v>16</v>
      </c>
      <c r="F162" s="17" t="s">
        <v>17</v>
      </c>
      <c r="G162" s="16" t="s">
        <v>384</v>
      </c>
      <c r="H162" s="16" t="s">
        <v>385</v>
      </c>
      <c r="I162" s="27" t="s">
        <v>38</v>
      </c>
      <c r="J162" s="19"/>
      <c r="K162" s="20" t="str">
        <f t="shared" si="24"/>
        <v>2005</v>
      </c>
      <c r="L162" s="21" t="str">
        <f t="shared" si="23"/>
        <v xml:space="preserve">Nguyễn Thanh </v>
      </c>
      <c r="M162" s="21" t="str">
        <f t="shared" si="25"/>
        <v>Tú</v>
      </c>
    </row>
    <row r="163" spans="1:13" ht="30" customHeight="1" x14ac:dyDescent="0.2">
      <c r="A163" s="13">
        <f t="shared" si="26"/>
        <v>16</v>
      </c>
      <c r="B163" s="34" t="s">
        <v>386</v>
      </c>
      <c r="C163" s="26" t="s">
        <v>1</v>
      </c>
      <c r="D163" s="16" t="s">
        <v>387</v>
      </c>
      <c r="E163" s="16" t="s">
        <v>16</v>
      </c>
      <c r="F163" s="17" t="s">
        <v>17</v>
      </c>
      <c r="G163" s="16" t="s">
        <v>388</v>
      </c>
      <c r="H163" s="16" t="s">
        <v>389</v>
      </c>
      <c r="I163" s="27" t="s">
        <v>38</v>
      </c>
      <c r="J163" s="19"/>
      <c r="K163" s="20" t="str">
        <f t="shared" si="24"/>
        <v>2005</v>
      </c>
      <c r="L163" s="21" t="str">
        <f t="shared" si="23"/>
        <v xml:space="preserve">Phan Thị Thùy </v>
      </c>
      <c r="M163" s="21" t="str">
        <f t="shared" si="25"/>
        <v>Vi</v>
      </c>
    </row>
    <row r="164" spans="1:13" ht="30" customHeight="1" x14ac:dyDescent="0.2">
      <c r="A164" s="13">
        <f t="shared" si="26"/>
        <v>17</v>
      </c>
      <c r="B164" s="34" t="s">
        <v>390</v>
      </c>
      <c r="C164" s="67" t="s">
        <v>1</v>
      </c>
      <c r="D164" s="16" t="s">
        <v>31</v>
      </c>
      <c r="E164" s="16" t="s">
        <v>16</v>
      </c>
      <c r="F164" s="17" t="s">
        <v>17</v>
      </c>
      <c r="G164" s="16" t="s">
        <v>347</v>
      </c>
      <c r="H164" s="16" t="s">
        <v>391</v>
      </c>
      <c r="I164" s="27" t="s">
        <v>38</v>
      </c>
      <c r="J164" s="19"/>
      <c r="K164" s="20" t="str">
        <f t="shared" si="24"/>
        <v>2005</v>
      </c>
      <c r="L164" s="21" t="str">
        <f t="shared" si="23"/>
        <v xml:space="preserve">Nguyễn Thị Như </v>
      </c>
      <c r="M164" s="21" t="str">
        <f t="shared" si="25"/>
        <v>Ý</v>
      </c>
    </row>
    <row r="165" spans="1:13" ht="30" customHeight="1" x14ac:dyDescent="0.2">
      <c r="A165" s="13" t="str">
        <f t="shared" si="26"/>
        <v/>
      </c>
      <c r="B165" s="73"/>
      <c r="C165" s="67"/>
      <c r="D165" s="75"/>
      <c r="E165" s="34"/>
      <c r="F165" s="34"/>
      <c r="G165" s="72"/>
      <c r="H165" s="34"/>
      <c r="I165" s="27"/>
      <c r="J165" s="19"/>
      <c r="K165" s="20" t="str">
        <f t="shared" si="24"/>
        <v/>
      </c>
      <c r="L165" s="21" t="str">
        <f t="shared" si="23"/>
        <v/>
      </c>
      <c r="M165" s="21" t="str">
        <f t="shared" si="25"/>
        <v/>
      </c>
    </row>
    <row r="166" spans="1:13" ht="30" customHeight="1" x14ac:dyDescent="0.2">
      <c r="A166" s="13" t="str">
        <f t="shared" si="26"/>
        <v/>
      </c>
      <c r="B166" s="66"/>
      <c r="C166" s="26"/>
      <c r="D166" s="75"/>
      <c r="E166" s="34"/>
      <c r="F166" s="34"/>
      <c r="G166" s="72"/>
      <c r="H166" s="34"/>
      <c r="I166" s="27"/>
      <c r="J166" s="19"/>
      <c r="K166" s="20" t="str">
        <f t="shared" si="24"/>
        <v/>
      </c>
      <c r="L166" s="21" t="str">
        <f t="shared" si="23"/>
        <v/>
      </c>
      <c r="M166" s="21" t="str">
        <f t="shared" si="25"/>
        <v/>
      </c>
    </row>
    <row r="167" spans="1:13" ht="18" customHeight="1" x14ac:dyDescent="0.2">
      <c r="A167" s="13" t="str">
        <f>IF(B167="","",1+#REF!)</f>
        <v/>
      </c>
      <c r="B167" s="66"/>
      <c r="C167" s="26"/>
      <c r="D167" s="70"/>
      <c r="E167" s="34"/>
      <c r="F167" s="34"/>
      <c r="G167" s="72"/>
      <c r="H167" s="34"/>
      <c r="I167" s="27"/>
      <c r="J167" s="19"/>
      <c r="K167" s="20" t="str">
        <f t="shared" si="24"/>
        <v/>
      </c>
      <c r="L167" s="21" t="str">
        <f t="shared" si="23"/>
        <v/>
      </c>
      <c r="M167" s="21" t="str">
        <f t="shared" si="25"/>
        <v/>
      </c>
    </row>
    <row r="168" spans="1:13" ht="18" customHeight="1" x14ac:dyDescent="0.2">
      <c r="A168" s="13" t="str">
        <f t="shared" si="26"/>
        <v/>
      </c>
      <c r="B168" s="66"/>
      <c r="C168" s="26"/>
      <c r="D168" s="70"/>
      <c r="E168" s="34"/>
      <c r="F168" s="34"/>
      <c r="G168" s="72"/>
      <c r="H168" s="34"/>
      <c r="I168" s="27"/>
      <c r="J168" s="19"/>
      <c r="K168" s="20" t="str">
        <f t="shared" si="24"/>
        <v/>
      </c>
      <c r="L168" s="21" t="str">
        <f t="shared" si="23"/>
        <v/>
      </c>
      <c r="M168" s="21" t="str">
        <f t="shared" si="25"/>
        <v/>
      </c>
    </row>
    <row r="169" spans="1:13" ht="17.850000000000001" customHeight="1" x14ac:dyDescent="0.2">
      <c r="A169" s="13" t="str">
        <f t="shared" si="26"/>
        <v/>
      </c>
      <c r="B169" s="66"/>
      <c r="C169" s="26"/>
      <c r="D169" s="70"/>
      <c r="E169" s="34"/>
      <c r="F169" s="34"/>
      <c r="G169" s="72"/>
      <c r="H169" s="34"/>
      <c r="I169" s="27"/>
      <c r="J169" s="19"/>
      <c r="K169" s="20" t="str">
        <f t="shared" si="24"/>
        <v/>
      </c>
      <c r="L169" s="21" t="str">
        <f t="shared" si="23"/>
        <v/>
      </c>
      <c r="M169" s="21" t="str">
        <f t="shared" si="25"/>
        <v/>
      </c>
    </row>
    <row r="170" spans="1:13" ht="18" customHeight="1" x14ac:dyDescent="0.2">
      <c r="A170" s="13" t="str">
        <f t="shared" si="26"/>
        <v/>
      </c>
      <c r="B170" s="66"/>
      <c r="C170" s="26"/>
      <c r="D170" s="75"/>
      <c r="E170" s="34"/>
      <c r="F170" s="34"/>
      <c r="G170" s="72"/>
      <c r="H170" s="34"/>
      <c r="I170" s="27"/>
      <c r="J170" s="19"/>
      <c r="K170" s="20" t="str">
        <f t="shared" si="24"/>
        <v/>
      </c>
      <c r="L170" s="21" t="str">
        <f t="shared" si="23"/>
        <v/>
      </c>
      <c r="M170" s="21" t="str">
        <f t="shared" si="25"/>
        <v/>
      </c>
    </row>
    <row r="171" spans="1:13" ht="18" customHeight="1" x14ac:dyDescent="0.2">
      <c r="A171" s="13" t="str">
        <f t="shared" si="26"/>
        <v/>
      </c>
      <c r="B171" s="34"/>
      <c r="C171" s="26"/>
      <c r="D171" s="69"/>
      <c r="E171" s="26"/>
      <c r="F171" s="34"/>
      <c r="G171" s="72"/>
      <c r="H171" s="34"/>
      <c r="I171" s="27"/>
      <c r="J171" s="19"/>
      <c r="K171" s="20" t="str">
        <f t="shared" si="24"/>
        <v/>
      </c>
      <c r="L171" s="21" t="str">
        <f t="shared" si="23"/>
        <v/>
      </c>
      <c r="M171" s="21" t="str">
        <f t="shared" si="25"/>
        <v/>
      </c>
    </row>
    <row r="172" spans="1:13" ht="18" customHeight="1" x14ac:dyDescent="0.2">
      <c r="A172" s="79" t="str">
        <f>"Tổng cộng danh sách có "&amp;SUBTOTAL(3,B148:B171)&amp;" học sinh./."</f>
        <v>Tổng cộng danh sách có 17 học sinh./.</v>
      </c>
      <c r="B172" s="79"/>
      <c r="C172" s="79"/>
      <c r="D172" s="40" t="s">
        <v>144</v>
      </c>
      <c r="E172" s="41" t="s">
        <v>145</v>
      </c>
      <c r="F172" s="40" t="s">
        <v>146</v>
      </c>
      <c r="G172" s="80" t="s">
        <v>400</v>
      </c>
      <c r="H172" s="80"/>
      <c r="I172" s="80"/>
      <c r="K172" s="42"/>
      <c r="L172" s="20"/>
      <c r="M172" s="20"/>
    </row>
    <row r="173" spans="1:13" ht="18" customHeight="1" x14ac:dyDescent="0.2">
      <c r="A173" s="61"/>
      <c r="B173" s="44" t="s">
        <v>147</v>
      </c>
      <c r="C173" s="45">
        <f>COUNTIF(C148:C171,"Nam")</f>
        <v>8</v>
      </c>
      <c r="D173" s="46" t="s">
        <v>148</v>
      </c>
      <c r="E173" s="45">
        <f>COUNTIF(K146:K171,"2005")</f>
        <v>15</v>
      </c>
      <c r="G173" s="81" t="s">
        <v>149</v>
      </c>
      <c r="H173" s="81"/>
      <c r="I173" s="81"/>
      <c r="K173" s="42"/>
      <c r="L173" s="20"/>
      <c r="M173" s="20"/>
    </row>
    <row r="174" spans="1:13" ht="15.95" customHeight="1" x14ac:dyDescent="0.2">
      <c r="A174" s="61"/>
      <c r="B174" s="44" t="s">
        <v>150</v>
      </c>
      <c r="C174" s="45">
        <f>COUNTIF(C148:C171,"Nữ")</f>
        <v>9</v>
      </c>
      <c r="D174" s="46" t="s">
        <v>151</v>
      </c>
      <c r="E174" s="45">
        <f>COUNTIF(K146:K171,"2004")</f>
        <v>2</v>
      </c>
      <c r="F174" s="22"/>
      <c r="G174" s="47"/>
      <c r="H174" s="47"/>
      <c r="I174" s="48"/>
      <c r="K174" s="42"/>
      <c r="L174" s="20"/>
      <c r="M174" s="20"/>
    </row>
    <row r="175" spans="1:13" ht="15.95" customHeight="1" x14ac:dyDescent="0.2">
      <c r="A175" s="62"/>
      <c r="B175" s="63"/>
      <c r="C175" s="64"/>
      <c r="D175" s="46" t="s">
        <v>152</v>
      </c>
      <c r="E175" s="45">
        <f>COUNTIF(K146:K171,"2003")</f>
        <v>0</v>
      </c>
      <c r="F175" s="53"/>
      <c r="G175" s="47"/>
      <c r="H175" s="47"/>
      <c r="I175" s="54"/>
      <c r="K175" s="42"/>
      <c r="L175" s="20"/>
      <c r="M175" s="20"/>
    </row>
    <row r="176" spans="1:13" ht="15.95" customHeight="1" x14ac:dyDescent="0.2">
      <c r="A176" s="62"/>
      <c r="B176" s="63"/>
      <c r="C176" s="64"/>
      <c r="D176" s="46" t="s">
        <v>153</v>
      </c>
      <c r="E176" s="45">
        <f>COUNTIF(K146:K171,"2002")</f>
        <v>0</v>
      </c>
      <c r="F176" s="53"/>
      <c r="G176" s="47"/>
      <c r="H176" s="47"/>
      <c r="I176" s="54"/>
      <c r="K176" s="42"/>
      <c r="L176" s="20"/>
      <c r="M176" s="20"/>
    </row>
    <row r="177" spans="1:13" ht="15.95" customHeight="1" x14ac:dyDescent="0.2">
      <c r="A177" s="62"/>
      <c r="B177" s="63"/>
      <c r="C177" s="64"/>
      <c r="D177" s="46" t="s">
        <v>154</v>
      </c>
      <c r="E177" s="45">
        <f>COUNTIF(K146:K171,"2001")</f>
        <v>0</v>
      </c>
      <c r="G177" s="81" t="s">
        <v>155</v>
      </c>
      <c r="H177" s="81"/>
      <c r="I177" s="81"/>
      <c r="K177" s="42"/>
      <c r="L177" s="20"/>
      <c r="M177" s="20"/>
    </row>
  </sheetData>
  <mergeCells count="50">
    <mergeCell ref="A37:I37"/>
    <mergeCell ref="C3:G3"/>
    <mergeCell ref="J3:J4"/>
    <mergeCell ref="K3:K4"/>
    <mergeCell ref="A1:I1"/>
    <mergeCell ref="A2:I2"/>
    <mergeCell ref="L4:M4"/>
    <mergeCell ref="A31:C31"/>
    <mergeCell ref="G31:I31"/>
    <mergeCell ref="G32:I32"/>
    <mergeCell ref="G36:I36"/>
    <mergeCell ref="L40:M40"/>
    <mergeCell ref="A67:C67"/>
    <mergeCell ref="G67:I67"/>
    <mergeCell ref="A38:I38"/>
    <mergeCell ref="C39:G39"/>
    <mergeCell ref="J39:J40"/>
    <mergeCell ref="K39:K40"/>
    <mergeCell ref="C75:G75"/>
    <mergeCell ref="J75:J76"/>
    <mergeCell ref="K75:K76"/>
    <mergeCell ref="G68:I68"/>
    <mergeCell ref="G72:I72"/>
    <mergeCell ref="A73:I73"/>
    <mergeCell ref="A74:I74"/>
    <mergeCell ref="G107:I107"/>
    <mergeCell ref="A108:I108"/>
    <mergeCell ref="A109:I109"/>
    <mergeCell ref="L76:M76"/>
    <mergeCell ref="A102:C102"/>
    <mergeCell ref="G102:I102"/>
    <mergeCell ref="G103:I103"/>
    <mergeCell ref="C110:G110"/>
    <mergeCell ref="J110:J111"/>
    <mergeCell ref="K110:K111"/>
    <mergeCell ref="L111:M111"/>
    <mergeCell ref="A138:C138"/>
    <mergeCell ref="G138:I138"/>
    <mergeCell ref="J146:J147"/>
    <mergeCell ref="K146:K147"/>
    <mergeCell ref="L147:M147"/>
    <mergeCell ref="G139:I139"/>
    <mergeCell ref="G143:I143"/>
    <mergeCell ref="A144:I144"/>
    <mergeCell ref="A145:I145"/>
    <mergeCell ref="A172:C172"/>
    <mergeCell ref="G172:I172"/>
    <mergeCell ref="G173:I173"/>
    <mergeCell ref="G177:I177"/>
    <mergeCell ref="C146:G146"/>
  </mergeCells>
  <dataValidations count="7">
    <dataValidation allowBlank="1" showInputMessage="1" showErrorMessage="1" error="tự cập nhật số thứ tự. cứ việc gỏ tên đi" sqref="A1:I2 A146 A39 A75 A110 A3 A37:I38 A73:I74 A108:I109 A144:I145"/>
    <dataValidation type="textLength" allowBlank="1" showInputMessage="1" showErrorMessage="1" error="XIN ĐỪNG SỜ VÀO ĐÂY" sqref="K3:K30 K39:K66 K75:K101 K110:K137 K146:K171">
      <formula1>7</formula1>
      <formula2>7</formula2>
    </dataValidation>
    <dataValidation type="textLength" allowBlank="1" showInputMessage="1" showErrorMessage="1" error="ÚI DA ĐAU QUÁ" sqref="L5:M30 L41:M66 L77:M101 L112:M137 L148:M171">
      <formula1>7</formula1>
      <formula2>7</formula2>
    </dataValidation>
    <dataValidation type="decimal" allowBlank="1" showInputMessage="1" showErrorMessage="1" error="CỨ VIỆC NHẬP HỌ VÀ TÊN. SỐ THỨ TỰ TỰ CẬP NHẬT" sqref="A5:A30 A41:A66 A77:A101">
      <formula1>46</formula1>
      <formula2>46</formula2>
    </dataValidation>
    <dataValidation type="decimal" allowBlank="1" showInputMessage="1" showErrorMessage="1" error="tự cập nhật số thứ tự. cứ việc gỏ tên đi" sqref="A40 A4 A31:A36 A67:A72 A102:A107 A76 A111:A143 A147:A65536">
      <formula1>37</formula1>
      <formula2>45</formula2>
    </dataValidation>
    <dataValidation type="list" allowBlank="1" showInputMessage="1" showErrorMessage="1" sqref="C77:C88 C5:C15 C41 C90:C95 C112:C116 C128 C121 C123 C17:C30 C43:C66">
      <formula1>#REF!</formula1>
    </dataValidation>
    <dataValidation type="list" allowBlank="1" showInputMessage="1" showErrorMessage="1" sqref="C89 C16 C42 C117:C120 C122 C124:C127 C96:C101 C129:C137 C148:C171">
      <formula1>#REF!</formula1>
    </dataValidation>
  </dataValidations>
  <pageMargins left="0.25" right="0" top="0.25" bottom="0" header="0.5" footer="0.5"/>
  <pageSetup paperSize="9" scale="85" orientation="portrait" verticalDpi="200" r:id="rId1"/>
  <headerFooter alignWithMargins="0"/>
  <rowBreaks count="4" manualBreakCount="4">
    <brk id="36" max="16383" man="1"/>
    <brk id="72" max="16383" man="1"/>
    <brk id="107" max="16383" man="1"/>
    <brk id="143" max="16383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ThienIT</dc:creator>
  <cp:lastModifiedBy>ThienIT</cp:lastModifiedBy>
  <cp:lastPrinted>2020-04-25T02:32:47Z</cp:lastPrinted>
  <dcterms:created xsi:type="dcterms:W3CDTF">2020-04-24T08:24:00Z</dcterms:created>
  <dcterms:modified xsi:type="dcterms:W3CDTF">2020-04-25T02:36:53Z</dcterms:modified>
</cp:coreProperties>
</file>